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20" windowWidth="24795" windowHeight="11760"/>
  </bookViews>
  <sheets>
    <sheet name="CKUL-NA" sheetId="4" r:id="rId1"/>
    <sheet name="CKUM-SC" sheetId="5" r:id="rId2"/>
  </sheets>
  <calcPr calcId="125725"/>
</workbook>
</file>

<file path=xl/calcChain.xml><?xml version="1.0" encoding="utf-8"?>
<calcChain xmlns="http://schemas.openxmlformats.org/spreadsheetml/2006/main">
  <c r="AC32" i="5"/>
  <c r="AB32"/>
  <c r="AA32"/>
  <c r="Z32"/>
  <c r="Y32"/>
  <c r="X32"/>
  <c r="W32"/>
  <c r="V32"/>
  <c r="U32"/>
  <c r="T32"/>
  <c r="S32"/>
  <c r="R32"/>
  <c r="Q32"/>
  <c r="P32"/>
  <c r="O32"/>
  <c r="N32"/>
  <c r="M32"/>
  <c r="AC31"/>
  <c r="AB31"/>
  <c r="AA31"/>
  <c r="Z31"/>
  <c r="Y31"/>
  <c r="X31"/>
  <c r="W31"/>
  <c r="V31"/>
  <c r="U31"/>
  <c r="T31"/>
  <c r="S31"/>
  <c r="R31"/>
  <c r="Q31"/>
  <c r="P31"/>
  <c r="O31"/>
  <c r="N31"/>
  <c r="M31"/>
  <c r="AC30"/>
  <c r="AB30"/>
  <c r="AA30"/>
  <c r="Z30"/>
  <c r="Y30"/>
  <c r="X30"/>
  <c r="W30"/>
  <c r="V30"/>
  <c r="U30"/>
  <c r="T30"/>
  <c r="S30"/>
  <c r="R30"/>
  <c r="Q30"/>
  <c r="P30"/>
  <c r="O30"/>
  <c r="N30"/>
  <c r="M30"/>
  <c r="AC29"/>
  <c r="AB29"/>
  <c r="AA29"/>
  <c r="Z29"/>
  <c r="Y29"/>
  <c r="X29"/>
  <c r="W29"/>
  <c r="V29"/>
  <c r="U29"/>
  <c r="T29"/>
  <c r="S29"/>
  <c r="R29"/>
  <c r="Q29"/>
  <c r="P29"/>
  <c r="O29"/>
  <c r="N29"/>
  <c r="M29"/>
  <c r="AC28"/>
  <c r="AB28"/>
  <c r="AA28"/>
  <c r="Z28"/>
  <c r="Y28"/>
  <c r="X28"/>
  <c r="W28"/>
  <c r="V28"/>
  <c r="U28"/>
  <c r="T28"/>
  <c r="S28"/>
  <c r="R28"/>
  <c r="Q28"/>
  <c r="P28"/>
  <c r="O28"/>
  <c r="N28"/>
  <c r="M28"/>
  <c r="AC27"/>
  <c r="AB27"/>
  <c r="AA27"/>
  <c r="Z27"/>
  <c r="Y27"/>
  <c r="X27"/>
  <c r="W27"/>
  <c r="V27"/>
  <c r="U27"/>
  <c r="T27"/>
  <c r="S27"/>
  <c r="R27"/>
  <c r="Q27"/>
  <c r="P27"/>
  <c r="O27"/>
  <c r="N27"/>
  <c r="M27"/>
  <c r="AC26"/>
  <c r="AB26"/>
  <c r="AA26"/>
  <c r="Z26"/>
  <c r="Y26"/>
  <c r="X26"/>
  <c r="W26"/>
  <c r="V26"/>
  <c r="U26"/>
  <c r="T26"/>
  <c r="S26"/>
  <c r="R26"/>
  <c r="Q26"/>
  <c r="P26"/>
  <c r="O26"/>
  <c r="N26"/>
  <c r="M26"/>
  <c r="AC25"/>
  <c r="AB25"/>
  <c r="AA25"/>
  <c r="Z25"/>
  <c r="Y25"/>
  <c r="X25"/>
  <c r="W25"/>
  <c r="V25"/>
  <c r="U25"/>
  <c r="T25"/>
  <c r="S25"/>
  <c r="R25"/>
  <c r="Q25"/>
  <c r="P25"/>
  <c r="O25"/>
  <c r="N25"/>
  <c r="M25"/>
  <c r="I21"/>
  <c r="I20"/>
  <c r="I19"/>
  <c r="I18"/>
  <c r="I17"/>
  <c r="I16"/>
  <c r="I15"/>
  <c r="I14"/>
  <c r="U13"/>
  <c r="I13"/>
  <c r="D13"/>
  <c r="U12"/>
  <c r="P12"/>
  <c r="I12"/>
  <c r="D12"/>
  <c r="U11"/>
  <c r="P11"/>
  <c r="I11"/>
  <c r="D11"/>
  <c r="U10"/>
  <c r="P10"/>
  <c r="I10"/>
  <c r="D10"/>
  <c r="U9"/>
  <c r="P9"/>
  <c r="I9"/>
  <c r="D9"/>
  <c r="U8"/>
  <c r="P8"/>
  <c r="I8"/>
  <c r="D8"/>
  <c r="U7"/>
  <c r="P7"/>
  <c r="I7"/>
  <c r="D7"/>
  <c r="U6"/>
  <c r="P6"/>
  <c r="I6"/>
  <c r="D6"/>
  <c r="U5"/>
  <c r="P5"/>
  <c r="I5"/>
  <c r="D5"/>
  <c r="AC32" i="4"/>
  <c r="AB32"/>
  <c r="AA32"/>
  <c r="Z32"/>
  <c r="Y32"/>
  <c r="X32"/>
  <c r="W32"/>
  <c r="V32"/>
  <c r="U32"/>
  <c r="T32"/>
  <c r="S32"/>
  <c r="R32"/>
  <c r="Q32"/>
  <c r="P32"/>
  <c r="O32"/>
  <c r="N32"/>
  <c r="M32"/>
  <c r="AC31"/>
  <c r="AB31"/>
  <c r="AA31"/>
  <c r="Z31"/>
  <c r="Y31"/>
  <c r="X31"/>
  <c r="W31"/>
  <c r="V31"/>
  <c r="U31"/>
  <c r="T31"/>
  <c r="S31"/>
  <c r="R31"/>
  <c r="Q31"/>
  <c r="P31"/>
  <c r="O31"/>
  <c r="N31"/>
  <c r="M31"/>
  <c r="AC30"/>
  <c r="AB30"/>
  <c r="AA30"/>
  <c r="Z30"/>
  <c r="Y30"/>
  <c r="X30"/>
  <c r="W30"/>
  <c r="V30"/>
  <c r="U30"/>
  <c r="T30"/>
  <c r="S30"/>
  <c r="R30"/>
  <c r="Q30"/>
  <c r="P30"/>
  <c r="O30"/>
  <c r="N30"/>
  <c r="M30"/>
  <c r="AC29"/>
  <c r="AB29"/>
  <c r="AA29"/>
  <c r="Z29"/>
  <c r="Y29"/>
  <c r="X29"/>
  <c r="W29"/>
  <c r="V29"/>
  <c r="U29"/>
  <c r="T29"/>
  <c r="S29"/>
  <c r="R29"/>
  <c r="Q29"/>
  <c r="P29"/>
  <c r="O29"/>
  <c r="N29"/>
  <c r="M29"/>
  <c r="AC28"/>
  <c r="AB28"/>
  <c r="AA28"/>
  <c r="Z28"/>
  <c r="Y28"/>
  <c r="X28"/>
  <c r="W28"/>
  <c r="V28"/>
  <c r="U28"/>
  <c r="T28"/>
  <c r="S28"/>
  <c r="R28"/>
  <c r="Q28"/>
  <c r="P28"/>
  <c r="O28"/>
  <c r="N28"/>
  <c r="M28"/>
  <c r="AC27"/>
  <c r="AB27"/>
  <c r="AA27"/>
  <c r="Z27"/>
  <c r="Y27"/>
  <c r="X27"/>
  <c r="W27"/>
  <c r="V27"/>
  <c r="U27"/>
  <c r="T27"/>
  <c r="S27"/>
  <c r="R27"/>
  <c r="Q27"/>
  <c r="P27"/>
  <c r="O27"/>
  <c r="N27"/>
  <c r="M27"/>
  <c r="AC26"/>
  <c r="AB26"/>
  <c r="AA26"/>
  <c r="Z26"/>
  <c r="Y26"/>
  <c r="X26"/>
  <c r="W26"/>
  <c r="V26"/>
  <c r="U26"/>
  <c r="T26"/>
  <c r="S26"/>
  <c r="R26"/>
  <c r="Q26"/>
  <c r="P26"/>
  <c r="O26"/>
  <c r="N26"/>
  <c r="M26"/>
  <c r="AC25"/>
  <c r="AB25"/>
  <c r="AA25"/>
  <c r="Z25"/>
  <c r="Y25"/>
  <c r="X25"/>
  <c r="W25"/>
  <c r="V25"/>
  <c r="U25"/>
  <c r="T25"/>
  <c r="S25"/>
  <c r="R25"/>
  <c r="Q25"/>
  <c r="P25"/>
  <c r="O25"/>
  <c r="N25"/>
  <c r="M25"/>
  <c r="I21"/>
  <c r="I20"/>
  <c r="I19"/>
  <c r="I18"/>
  <c r="I17"/>
  <c r="I16"/>
  <c r="I15"/>
  <c r="I14"/>
  <c r="U13"/>
  <c r="I13"/>
  <c r="D13"/>
  <c r="U12"/>
  <c r="P12"/>
  <c r="I12"/>
  <c r="D12"/>
  <c r="U11"/>
  <c r="P11"/>
  <c r="I11"/>
  <c r="D11"/>
  <c r="U10"/>
  <c r="P10"/>
  <c r="I10"/>
  <c r="D10"/>
  <c r="U9"/>
  <c r="P9"/>
  <c r="I9"/>
  <c r="D9"/>
  <c r="U8"/>
  <c r="P8"/>
  <c r="I8"/>
  <c r="D8"/>
  <c r="U7"/>
  <c r="P7"/>
  <c r="I7"/>
  <c r="D7"/>
  <c r="U6"/>
  <c r="P6"/>
  <c r="I6"/>
  <c r="D6"/>
  <c r="U5"/>
  <c r="P5"/>
  <c r="I5"/>
  <c r="D5"/>
</calcChain>
</file>

<file path=xl/sharedStrings.xml><?xml version="1.0" encoding="utf-8"?>
<sst xmlns="http://schemas.openxmlformats.org/spreadsheetml/2006/main" count="146" uniqueCount="43">
  <si>
    <t>deg C</t>
  </si>
  <si>
    <t>Power Enrichment Fuel Air Ratio Vs Coolant</t>
  </si>
  <si>
    <t>$45B3</t>
  </si>
  <si>
    <t>Fuel Air Power Enrichment Change V's Time in Power Enrichment</t>
  </si>
  <si>
    <t>$45BE</t>
  </si>
  <si>
    <t>Power Enrichment Trim V's RPM</t>
  </si>
  <si>
    <t>$45CF</t>
  </si>
  <si>
    <t>Power Enrichment Trim V's TPS</t>
  </si>
  <si>
    <t>$45D7</t>
  </si>
  <si>
    <t>XDF Formula</t>
  </si>
  <si>
    <t>TPS =</t>
  </si>
  <si>
    <t>Coolant Temp =</t>
  </si>
  <si>
    <t>sec</t>
  </si>
  <si>
    <t>rpm</t>
  </si>
  <si>
    <t>% tps</t>
  </si>
  <si>
    <t>(X - 128) / 1.28</t>
  </si>
  <si>
    <t>Dec</t>
  </si>
  <si>
    <t>80</t>
  </si>
  <si>
    <t>86</t>
  </si>
  <si>
    <t>8D</t>
  </si>
  <si>
    <t>$47C5</t>
  </si>
  <si>
    <t>HEX</t>
  </si>
  <si>
    <t>7E</t>
  </si>
  <si>
    <t>75</t>
  </si>
  <si>
    <t>$47BA</t>
  </si>
  <si>
    <t>256*6.4/X</t>
  </si>
  <si>
    <t>93</t>
  </si>
  <si>
    <t>$47D6</t>
  </si>
  <si>
    <t>00</t>
  </si>
  <si>
    <t>04</t>
  </si>
  <si>
    <t>05</t>
  </si>
  <si>
    <t>06</t>
  </si>
  <si>
    <t>08</t>
  </si>
  <si>
    <t>09</t>
  </si>
  <si>
    <t>0A</t>
  </si>
  <si>
    <t>$47DE</t>
  </si>
  <si>
    <t>X / 1.28</t>
  </si>
  <si>
    <t>77</t>
  </si>
  <si>
    <t>7A</t>
  </si>
  <si>
    <t>7F</t>
  </si>
  <si>
    <t>88</t>
  </si>
  <si>
    <t>Time in Power Enrichment (Seconds)</t>
  </si>
  <si>
    <t>Engine RPM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</si>
</sst>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4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0" borderId="0" xfId="0" applyNumberFormat="1"/>
    <xf numFmtId="0" fontId="0" fillId="0" borderId="0" xfId="0" quotePrefix="1" applyNumberForma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164" fontId="0" fillId="0" borderId="0" xfId="0" quotePrefix="1" applyNumberForma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2" fontId="0" fillId="0" borderId="0" xfId="0" applyNumberFormat="1"/>
    <xf numFmtId="0" fontId="2" fillId="0" borderId="0" xfId="0" quotePrefix="1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0" fontId="2" fillId="0" borderId="0" xfId="0" applyFont="1"/>
    <xf numFmtId="49" fontId="2" fillId="0" borderId="0" xfId="0" quotePrefix="1" applyNumberFormat="1" applyFont="1" applyAlignment="1">
      <alignment horizontal="center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0" xfId="0" quotePrefix="1" applyNumberFormat="1" applyFont="1" applyBorder="1" applyAlignment="1">
      <alignment horizontal="center"/>
    </xf>
    <xf numFmtId="0" fontId="2" fillId="0" borderId="11" xfId="0" quotePrefix="1" applyNumberFormat="1" applyFont="1" applyBorder="1" applyAlignment="1">
      <alignment horizontal="center"/>
    </xf>
    <xf numFmtId="0" fontId="2" fillId="0" borderId="12" xfId="0" quotePrefix="1" applyNumberFormat="1" applyFont="1" applyBorder="1" applyAlignment="1">
      <alignment horizontal="center"/>
    </xf>
    <xf numFmtId="164" fontId="2" fillId="0" borderId="13" xfId="0" quotePrefix="1" applyNumberFormat="1" applyFont="1" applyBorder="1" applyAlignment="1">
      <alignment horizontal="center"/>
    </xf>
    <xf numFmtId="164" fontId="2" fillId="0" borderId="14" xfId="0" quotePrefix="1" applyNumberFormat="1" applyFont="1" applyBorder="1" applyAlignment="1">
      <alignment horizontal="center"/>
    </xf>
    <xf numFmtId="164" fontId="2" fillId="0" borderId="15" xfId="0" quotePrefix="1" applyNumberFormat="1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</cellXfs>
  <cellStyles count="1">
    <cellStyle name="Normal" xfId="0" builtinId="0"/>
  </cellStyles>
  <dxfs count="4"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2"/>
  <sheetViews>
    <sheetView tabSelected="1" zoomScale="75" zoomScaleNormal="75" workbookViewId="0"/>
  </sheetViews>
  <sheetFormatPr defaultRowHeight="15"/>
  <sheetData>
    <row r="1" spans="1:24">
      <c r="A1" t="s">
        <v>9</v>
      </c>
      <c r="C1" s="3" t="s">
        <v>25</v>
      </c>
      <c r="F1" t="s">
        <v>9</v>
      </c>
      <c r="H1" s="19" t="s">
        <v>15</v>
      </c>
      <c r="M1" t="s">
        <v>9</v>
      </c>
      <c r="O1" s="19" t="s">
        <v>15</v>
      </c>
      <c r="R1" t="s">
        <v>9</v>
      </c>
      <c r="T1" s="19" t="s">
        <v>36</v>
      </c>
    </row>
    <row r="2" spans="1:24">
      <c r="A2" s="3" t="s">
        <v>2</v>
      </c>
      <c r="B2" s="3"/>
      <c r="C2" s="3"/>
      <c r="D2" s="3"/>
      <c r="E2" s="3"/>
      <c r="F2" s="10" t="s">
        <v>4</v>
      </c>
      <c r="G2" s="3"/>
      <c r="H2" s="3"/>
      <c r="I2" s="3"/>
      <c r="J2" s="3"/>
      <c r="K2" s="3"/>
      <c r="L2" s="3"/>
      <c r="M2" s="10" t="s">
        <v>6</v>
      </c>
      <c r="N2" s="3"/>
      <c r="O2" s="3"/>
      <c r="P2" s="3"/>
      <c r="Q2" s="10" t="s">
        <v>8</v>
      </c>
    </row>
    <row r="3" spans="1:24">
      <c r="A3" s="15" t="s">
        <v>1</v>
      </c>
      <c r="B3" s="15"/>
      <c r="C3" s="15"/>
      <c r="D3" s="15"/>
      <c r="E3" s="15"/>
      <c r="F3" s="15" t="s">
        <v>3</v>
      </c>
      <c r="G3" s="15"/>
      <c r="H3" s="15"/>
      <c r="I3" s="15"/>
      <c r="J3" s="15"/>
      <c r="K3" s="15"/>
      <c r="L3" s="15"/>
      <c r="M3" s="15" t="s">
        <v>5</v>
      </c>
      <c r="N3" s="15"/>
      <c r="O3" s="15"/>
      <c r="P3" s="15"/>
      <c r="R3" s="15" t="s">
        <v>7</v>
      </c>
    </row>
    <row r="4" spans="1:24">
      <c r="A4" s="16" t="s">
        <v>0</v>
      </c>
      <c r="B4" s="17" t="s">
        <v>16</v>
      </c>
      <c r="C4" s="17" t="s">
        <v>21</v>
      </c>
      <c r="D4" s="17" t="s">
        <v>16</v>
      </c>
      <c r="E4" s="17"/>
      <c r="F4" s="18" t="s">
        <v>12</v>
      </c>
      <c r="G4" s="17" t="s">
        <v>16</v>
      </c>
      <c r="H4" s="17" t="s">
        <v>21</v>
      </c>
      <c r="I4" s="17" t="s">
        <v>16</v>
      </c>
      <c r="J4" s="17"/>
      <c r="K4" s="17"/>
      <c r="L4" s="17"/>
      <c r="M4" s="18" t="s">
        <v>13</v>
      </c>
      <c r="N4" s="17"/>
      <c r="O4" s="17"/>
      <c r="P4" s="17"/>
      <c r="R4" s="18" t="s">
        <v>14</v>
      </c>
      <c r="W4" s="1"/>
    </row>
    <row r="5" spans="1:24">
      <c r="A5" s="12">
        <v>-40</v>
      </c>
      <c r="B5" s="13">
        <v>13.77</v>
      </c>
      <c r="C5" s="10" t="s">
        <v>37</v>
      </c>
      <c r="D5" s="4">
        <f>256*6.4/HEX2DEC(C5)</f>
        <v>13.768067226890757</v>
      </c>
      <c r="F5" s="5">
        <v>0</v>
      </c>
      <c r="G5" s="14">
        <v>0</v>
      </c>
      <c r="H5" s="10" t="s">
        <v>17</v>
      </c>
      <c r="I5" s="6">
        <f>+(HEX2DEC(H5)-128)/1.28</f>
        <v>0</v>
      </c>
      <c r="M5" s="2">
        <v>800</v>
      </c>
      <c r="N5" s="14">
        <v>0</v>
      </c>
      <c r="O5" s="10" t="s">
        <v>17</v>
      </c>
      <c r="P5" s="6">
        <f t="shared" ref="P5:P12" si="0">+(HEX2DEC(O5)-128)/1.28</f>
        <v>0</v>
      </c>
      <c r="R5" s="5">
        <v>0</v>
      </c>
      <c r="S5" s="14">
        <v>0</v>
      </c>
      <c r="T5" s="10" t="s">
        <v>28</v>
      </c>
      <c r="U5" s="6">
        <f>+(HEX2DEC(T5))/1.28</f>
        <v>0</v>
      </c>
      <c r="W5" s="2"/>
      <c r="X5" s="11"/>
    </row>
    <row r="6" spans="1:24">
      <c r="A6" s="12">
        <v>-16</v>
      </c>
      <c r="B6" s="13">
        <v>13.43</v>
      </c>
      <c r="C6" s="10" t="s">
        <v>38</v>
      </c>
      <c r="D6" s="4">
        <f t="shared" ref="D6:D13" si="1">256*6.4/HEX2DEC(C6)</f>
        <v>13.429508196721311</v>
      </c>
      <c r="F6" s="5">
        <v>1.6</v>
      </c>
      <c r="G6" s="14">
        <v>0</v>
      </c>
      <c r="H6" s="10" t="s">
        <v>17</v>
      </c>
      <c r="I6" s="6">
        <f t="shared" ref="I6:I21" si="2">+(HEX2DEC(H6)-128)/1.28</f>
        <v>0</v>
      </c>
      <c r="M6" s="2">
        <v>1600</v>
      </c>
      <c r="N6" s="14">
        <v>0</v>
      </c>
      <c r="O6" s="10" t="s">
        <v>17</v>
      </c>
      <c r="P6" s="6">
        <f t="shared" si="0"/>
        <v>0</v>
      </c>
      <c r="R6" s="5">
        <v>12.5</v>
      </c>
      <c r="S6" s="14">
        <v>0</v>
      </c>
      <c r="T6" s="10" t="s">
        <v>28</v>
      </c>
      <c r="U6" s="6">
        <f t="shared" ref="U6:U13" si="3">+(HEX2DEC(T6))/1.28</f>
        <v>0</v>
      </c>
      <c r="W6" s="2"/>
      <c r="X6" s="11"/>
    </row>
    <row r="7" spans="1:24">
      <c r="A7" s="12">
        <v>8</v>
      </c>
      <c r="B7" s="13">
        <v>12.9</v>
      </c>
      <c r="C7" s="10" t="s">
        <v>39</v>
      </c>
      <c r="D7" s="4">
        <f t="shared" si="1"/>
        <v>12.900787401574805</v>
      </c>
      <c r="F7" s="5">
        <v>3.2</v>
      </c>
      <c r="G7" s="14">
        <v>0</v>
      </c>
      <c r="H7" s="10" t="s">
        <v>17</v>
      </c>
      <c r="I7" s="6">
        <f t="shared" si="2"/>
        <v>0</v>
      </c>
      <c r="M7" s="2">
        <v>2400</v>
      </c>
      <c r="N7" s="14">
        <v>0</v>
      </c>
      <c r="O7" s="10" t="s">
        <v>17</v>
      </c>
      <c r="P7" s="6">
        <f t="shared" si="0"/>
        <v>0</v>
      </c>
      <c r="R7" s="5">
        <v>25</v>
      </c>
      <c r="S7" s="14">
        <v>0</v>
      </c>
      <c r="T7" s="10" t="s">
        <v>28</v>
      </c>
      <c r="U7" s="6">
        <f t="shared" si="3"/>
        <v>0</v>
      </c>
      <c r="W7" s="2"/>
      <c r="X7" s="11"/>
    </row>
    <row r="8" spans="1:24">
      <c r="A8" s="12">
        <v>32</v>
      </c>
      <c r="B8" s="13">
        <v>12.8</v>
      </c>
      <c r="C8" s="10" t="s">
        <v>17</v>
      </c>
      <c r="D8" s="4">
        <f t="shared" si="1"/>
        <v>12.8</v>
      </c>
      <c r="F8" s="5">
        <v>4.8</v>
      </c>
      <c r="G8" s="14">
        <v>0</v>
      </c>
      <c r="H8" s="10" t="s">
        <v>17</v>
      </c>
      <c r="I8" s="6">
        <f t="shared" si="2"/>
        <v>0</v>
      </c>
      <c r="M8" s="2">
        <v>3200</v>
      </c>
      <c r="N8" s="14">
        <v>6.25</v>
      </c>
      <c r="O8" s="10" t="s">
        <v>40</v>
      </c>
      <c r="P8" s="6">
        <f t="shared" si="0"/>
        <v>6.25</v>
      </c>
      <c r="R8" s="5">
        <v>37.5</v>
      </c>
      <c r="S8" s="14">
        <v>0</v>
      </c>
      <c r="T8" s="10" t="s">
        <v>28</v>
      </c>
      <c r="U8" s="6">
        <f t="shared" si="3"/>
        <v>0</v>
      </c>
      <c r="W8" s="2"/>
      <c r="X8" s="11"/>
    </row>
    <row r="9" spans="1:24">
      <c r="A9" s="12">
        <v>56</v>
      </c>
      <c r="B9" s="13">
        <v>12.8</v>
      </c>
      <c r="C9" s="10" t="s">
        <v>17</v>
      </c>
      <c r="D9" s="4">
        <f t="shared" si="1"/>
        <v>12.8</v>
      </c>
      <c r="F9" s="5">
        <v>6.4</v>
      </c>
      <c r="G9" s="14">
        <v>0</v>
      </c>
      <c r="H9" s="10" t="s">
        <v>17</v>
      </c>
      <c r="I9" s="6">
        <f t="shared" si="2"/>
        <v>0</v>
      </c>
      <c r="M9" s="2">
        <v>4000</v>
      </c>
      <c r="N9" s="14">
        <v>6.25</v>
      </c>
      <c r="O9" s="10" t="s">
        <v>40</v>
      </c>
      <c r="P9" s="6">
        <f t="shared" si="0"/>
        <v>6.25</v>
      </c>
      <c r="R9" s="5">
        <v>50</v>
      </c>
      <c r="S9" s="14">
        <v>0</v>
      </c>
      <c r="T9" s="10" t="s">
        <v>28</v>
      </c>
      <c r="U9" s="6">
        <f t="shared" si="3"/>
        <v>0</v>
      </c>
      <c r="W9" s="2"/>
      <c r="X9" s="11"/>
    </row>
    <row r="10" spans="1:24">
      <c r="A10" s="12">
        <v>80</v>
      </c>
      <c r="B10" s="13">
        <v>12.8</v>
      </c>
      <c r="C10" s="10" t="s">
        <v>17</v>
      </c>
      <c r="D10" s="4">
        <f t="shared" si="1"/>
        <v>12.8</v>
      </c>
      <c r="F10" s="5">
        <v>8</v>
      </c>
      <c r="G10" s="14">
        <v>0</v>
      </c>
      <c r="H10" s="10" t="s">
        <v>17</v>
      </c>
      <c r="I10" s="6">
        <f t="shared" si="2"/>
        <v>0</v>
      </c>
      <c r="M10" s="2">
        <v>4800</v>
      </c>
      <c r="N10" s="14">
        <v>6.25</v>
      </c>
      <c r="O10" s="10" t="s">
        <v>40</v>
      </c>
      <c r="P10" s="6">
        <f t="shared" si="0"/>
        <v>6.25</v>
      </c>
      <c r="R10" s="5">
        <v>62.5</v>
      </c>
      <c r="S10" s="14">
        <v>0</v>
      </c>
      <c r="T10" s="10" t="s">
        <v>28</v>
      </c>
      <c r="U10" s="6">
        <f t="shared" si="3"/>
        <v>0</v>
      </c>
      <c r="W10" s="2"/>
      <c r="X10" s="11"/>
    </row>
    <row r="11" spans="1:24">
      <c r="A11" s="12">
        <v>104</v>
      </c>
      <c r="B11" s="13">
        <v>12.8</v>
      </c>
      <c r="C11" s="10" t="s">
        <v>17</v>
      </c>
      <c r="D11" s="4">
        <f t="shared" si="1"/>
        <v>12.8</v>
      </c>
      <c r="F11" s="5">
        <v>9.6</v>
      </c>
      <c r="G11" s="14">
        <v>0</v>
      </c>
      <c r="H11" s="10" t="s">
        <v>17</v>
      </c>
      <c r="I11" s="6">
        <f t="shared" si="2"/>
        <v>0</v>
      </c>
      <c r="M11" s="2">
        <v>5600</v>
      </c>
      <c r="N11" s="14">
        <v>6.25</v>
      </c>
      <c r="O11" s="10" t="s">
        <v>40</v>
      </c>
      <c r="P11" s="6">
        <f t="shared" si="0"/>
        <v>6.25</v>
      </c>
      <c r="R11" s="5">
        <v>75</v>
      </c>
      <c r="S11" s="14">
        <v>0</v>
      </c>
      <c r="T11" s="10" t="s">
        <v>28</v>
      </c>
      <c r="U11" s="6">
        <f t="shared" si="3"/>
        <v>0</v>
      </c>
      <c r="W11" s="2"/>
      <c r="X11" s="11"/>
    </row>
    <row r="12" spans="1:24">
      <c r="A12" s="12">
        <v>128</v>
      </c>
      <c r="B12" s="13">
        <v>12.8</v>
      </c>
      <c r="C12" s="10" t="s">
        <v>17</v>
      </c>
      <c r="D12" s="4">
        <f t="shared" si="1"/>
        <v>12.8</v>
      </c>
      <c r="F12" s="5">
        <v>11.2</v>
      </c>
      <c r="G12" s="14">
        <v>0</v>
      </c>
      <c r="H12" s="10" t="s">
        <v>17</v>
      </c>
      <c r="I12" s="6">
        <f t="shared" si="2"/>
        <v>0</v>
      </c>
      <c r="M12" s="2">
        <v>6400</v>
      </c>
      <c r="N12" s="14">
        <v>6.25</v>
      </c>
      <c r="O12" s="10" t="s">
        <v>40</v>
      </c>
      <c r="P12" s="6">
        <f t="shared" si="0"/>
        <v>6.25</v>
      </c>
      <c r="R12" s="5">
        <v>87.5</v>
      </c>
      <c r="S12" s="14">
        <v>0</v>
      </c>
      <c r="T12" s="10" t="s">
        <v>28</v>
      </c>
      <c r="U12" s="6">
        <f t="shared" si="3"/>
        <v>0</v>
      </c>
      <c r="W12" s="2"/>
      <c r="X12" s="11"/>
    </row>
    <row r="13" spans="1:24">
      <c r="A13" s="12">
        <v>152</v>
      </c>
      <c r="B13" s="13">
        <v>12.8</v>
      </c>
      <c r="C13" s="10" t="s">
        <v>17</v>
      </c>
      <c r="D13" s="4">
        <f t="shared" si="1"/>
        <v>12.8</v>
      </c>
      <c r="F13" s="5">
        <v>12.8</v>
      </c>
      <c r="G13" s="14">
        <v>0</v>
      </c>
      <c r="H13" s="10" t="s">
        <v>17</v>
      </c>
      <c r="I13" s="6">
        <f t="shared" si="2"/>
        <v>0</v>
      </c>
      <c r="M13" s="3"/>
      <c r="N13" s="3"/>
      <c r="O13" s="3"/>
      <c r="P13" s="3"/>
      <c r="R13" s="5">
        <v>100</v>
      </c>
      <c r="S13" s="14">
        <v>0</v>
      </c>
      <c r="T13" s="10" t="s">
        <v>28</v>
      </c>
      <c r="U13" s="6">
        <f t="shared" si="3"/>
        <v>0</v>
      </c>
      <c r="W13" s="2"/>
      <c r="X13" s="11"/>
    </row>
    <row r="14" spans="1:24">
      <c r="F14" s="5">
        <v>14.4</v>
      </c>
      <c r="G14" s="14">
        <v>0</v>
      </c>
      <c r="H14" s="10" t="s">
        <v>17</v>
      </c>
      <c r="I14" s="6">
        <f t="shared" si="2"/>
        <v>0</v>
      </c>
      <c r="W14" s="2"/>
      <c r="X14" s="11"/>
    </row>
    <row r="15" spans="1:24">
      <c r="F15" s="5">
        <v>16</v>
      </c>
      <c r="G15" s="14">
        <v>0</v>
      </c>
      <c r="H15" s="10" t="s">
        <v>17</v>
      </c>
      <c r="I15" s="6">
        <f t="shared" si="2"/>
        <v>0</v>
      </c>
      <c r="W15" s="2"/>
      <c r="X15" s="11"/>
    </row>
    <row r="16" spans="1:24">
      <c r="F16" s="5">
        <v>17.600000000000001</v>
      </c>
      <c r="G16" s="14">
        <v>0</v>
      </c>
      <c r="H16" s="10" t="s">
        <v>17</v>
      </c>
      <c r="I16" s="6">
        <f t="shared" si="2"/>
        <v>0</v>
      </c>
      <c r="W16" s="2"/>
      <c r="X16" s="11"/>
    </row>
    <row r="17" spans="6:29">
      <c r="F17" s="5">
        <v>19.2</v>
      </c>
      <c r="G17" s="14">
        <v>0</v>
      </c>
      <c r="H17" s="10" t="s">
        <v>17</v>
      </c>
      <c r="I17" s="6">
        <f t="shared" si="2"/>
        <v>0</v>
      </c>
      <c r="W17" s="2"/>
      <c r="X17" s="11"/>
    </row>
    <row r="18" spans="6:29">
      <c r="F18" s="5">
        <v>20.8</v>
      </c>
      <c r="G18" s="14">
        <v>0</v>
      </c>
      <c r="H18" s="10" t="s">
        <v>17</v>
      </c>
      <c r="I18" s="6">
        <f t="shared" si="2"/>
        <v>0</v>
      </c>
      <c r="W18" s="2"/>
      <c r="X18" s="11"/>
    </row>
    <row r="19" spans="6:29">
      <c r="F19" s="5">
        <v>22.4</v>
      </c>
      <c r="G19" s="14">
        <v>0</v>
      </c>
      <c r="H19" s="10" t="s">
        <v>17</v>
      </c>
      <c r="I19" s="6">
        <f t="shared" si="2"/>
        <v>0</v>
      </c>
      <c r="W19" s="2"/>
      <c r="X19" s="11"/>
    </row>
    <row r="20" spans="6:29">
      <c r="F20" s="5">
        <v>24</v>
      </c>
      <c r="G20" s="14">
        <v>0</v>
      </c>
      <c r="H20" s="10" t="s">
        <v>17</v>
      </c>
      <c r="I20" s="6">
        <f t="shared" si="2"/>
        <v>0</v>
      </c>
      <c r="W20" s="2"/>
      <c r="X20" s="11"/>
    </row>
    <row r="21" spans="6:29">
      <c r="F21" s="5">
        <v>25.6</v>
      </c>
      <c r="G21" s="14">
        <v>0</v>
      </c>
      <c r="H21" s="10" t="s">
        <v>17</v>
      </c>
      <c r="I21" s="6">
        <f t="shared" si="2"/>
        <v>0</v>
      </c>
      <c r="W21" s="2"/>
      <c r="X21" s="11"/>
    </row>
    <row r="22" spans="6:29" ht="15.75" thickBot="1">
      <c r="M22" s="7" t="s">
        <v>11</v>
      </c>
      <c r="N22" s="8">
        <v>104</v>
      </c>
      <c r="P22" s="7" t="s">
        <v>10</v>
      </c>
      <c r="Q22" s="9">
        <v>100</v>
      </c>
    </row>
    <row r="23" spans="6:29">
      <c r="M23" s="20" t="s">
        <v>41</v>
      </c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2"/>
    </row>
    <row r="24" spans="6:29" ht="15.75" thickBot="1">
      <c r="M24" s="29">
        <v>0</v>
      </c>
      <c r="N24" s="30">
        <v>1.6</v>
      </c>
      <c r="O24" s="30">
        <v>3.2</v>
      </c>
      <c r="P24" s="30">
        <v>4.8</v>
      </c>
      <c r="Q24" s="30">
        <v>6.4</v>
      </c>
      <c r="R24" s="30">
        <v>8</v>
      </c>
      <c r="S24" s="30">
        <v>9.6</v>
      </c>
      <c r="T24" s="30">
        <v>11.2</v>
      </c>
      <c r="U24" s="30">
        <v>12.8</v>
      </c>
      <c r="V24" s="30">
        <v>14.4</v>
      </c>
      <c r="W24" s="30">
        <v>16</v>
      </c>
      <c r="X24" s="30">
        <v>17.600000000000001</v>
      </c>
      <c r="Y24" s="30">
        <v>19.2</v>
      </c>
      <c r="Z24" s="30">
        <v>20.8</v>
      </c>
      <c r="AA24" s="30">
        <v>22.4</v>
      </c>
      <c r="AB24" s="30">
        <v>24</v>
      </c>
      <c r="AC24" s="31">
        <v>25.6</v>
      </c>
    </row>
    <row r="25" spans="6:29">
      <c r="K25" s="23" t="s">
        <v>42</v>
      </c>
      <c r="L25" s="26">
        <v>800</v>
      </c>
      <c r="M25" s="33">
        <f>+VLOOKUP($N$22,$A$5:$B$13,2,FALSE)/(((1+0.01*VLOOKUP($L25,$M$5:$N$12,2,FALSE))+(0.01*VLOOKUP($Q$22,$R$5:$S$13,2,FALSE)))*(1+0.01*VLOOKUP(M$24,$F$5:$G$21,2,FALSE)))</f>
        <v>12.8</v>
      </c>
      <c r="N25" s="34">
        <f>+VLOOKUP($N$22,$A$5:$B$13,2,FALSE)/(((1+0.01*VLOOKUP($L25,$M$5:$N$12,2,FALSE))+(0.01*VLOOKUP($Q$22,$R$5:$S$13,2,FALSE)))*(1+0.01*VLOOKUP(N$24,$F$5:$G$21,2,FALSE)))</f>
        <v>12.8</v>
      </c>
      <c r="O25" s="34">
        <f>+VLOOKUP($N$22,$A$5:$B$13,2,FALSE)/(((1+0.01*VLOOKUP($L25,$M$5:$N$12,2,FALSE))+(0.01*VLOOKUP($Q$22,$R$5:$S$13,2,FALSE)))*(1+0.01*VLOOKUP(O$24,$F$5:$G$21,2,FALSE)))</f>
        <v>12.8</v>
      </c>
      <c r="P25" s="34">
        <f>+VLOOKUP($N$22,$A$5:$B$13,2,FALSE)/(((1+0.01*VLOOKUP($L25,$M$5:$N$12,2,FALSE))+(0.01*VLOOKUP($Q$22,$R$5:$S$13,2,FALSE)))*(1+0.01*VLOOKUP(P$24,$F$5:$G$21,2,FALSE)))</f>
        <v>12.8</v>
      </c>
      <c r="Q25" s="34">
        <f>+VLOOKUP($N$22,$A$5:$B$13,2,FALSE)/(((1+0.01*VLOOKUP($L25,$M$5:$N$12,2,FALSE))+(0.01*VLOOKUP($Q$22,$R$5:$S$13,2,FALSE)))*(1+0.01*VLOOKUP(Q$24,$F$5:$G$21,2,FALSE)))</f>
        <v>12.8</v>
      </c>
      <c r="R25" s="34">
        <f>+VLOOKUP($N$22,$A$5:$B$13,2,FALSE)/(((1+0.01*VLOOKUP($L25,$M$5:$N$12,2,FALSE))+(0.01*VLOOKUP($Q$22,$R$5:$S$13,2,FALSE)))*(1+0.01*VLOOKUP(R$24,$F$5:$G$21,2,FALSE)))</f>
        <v>12.8</v>
      </c>
      <c r="S25" s="34">
        <f>+VLOOKUP($N$22,$A$5:$B$13,2,FALSE)/(((1+0.01*VLOOKUP($L25,$M$5:$N$12,2,FALSE))+(0.01*VLOOKUP($Q$22,$R$5:$S$13,2,FALSE)))*(1+0.01*VLOOKUP(S$24,$F$5:$G$21,2,FALSE)))</f>
        <v>12.8</v>
      </c>
      <c r="T25" s="34">
        <f>+VLOOKUP($N$22,$A$5:$B$13,2,FALSE)/(((1+0.01*VLOOKUP($L25,$M$5:$N$12,2,FALSE))+(0.01*VLOOKUP($Q$22,$R$5:$S$13,2,FALSE)))*(1+0.01*VLOOKUP(T$24,$F$5:$G$21,2,FALSE)))</f>
        <v>12.8</v>
      </c>
      <c r="U25" s="34">
        <f>+VLOOKUP($N$22,$A$5:$B$13,2,FALSE)/(((1+0.01*VLOOKUP($L25,$M$5:$N$12,2,FALSE))+(0.01*VLOOKUP($Q$22,$R$5:$S$13,2,FALSE)))*(1+0.01*VLOOKUP(U$24,$F$5:$G$21,2,FALSE)))</f>
        <v>12.8</v>
      </c>
      <c r="V25" s="34">
        <f>+VLOOKUP($N$22,$A$5:$B$13,2,FALSE)/(((1+0.01*VLOOKUP($L25,$M$5:$N$12,2,FALSE))+(0.01*VLOOKUP($Q$22,$R$5:$S$13,2,FALSE)))*(1+0.01*VLOOKUP(V$24,$F$5:$G$21,2,FALSE)))</f>
        <v>12.8</v>
      </c>
      <c r="W25" s="34">
        <f>+VLOOKUP($N$22,$A$5:$B$13,2,FALSE)/(((1+0.01*VLOOKUP($L25,$M$5:$N$12,2,FALSE))+(0.01*VLOOKUP($Q$22,$R$5:$S$13,2,FALSE)))*(1+0.01*VLOOKUP(W$24,$F$5:$G$21,2,FALSE)))</f>
        <v>12.8</v>
      </c>
      <c r="X25" s="34">
        <f>+VLOOKUP($N$22,$A$5:$B$13,2,FALSE)/(((1+0.01*VLOOKUP($L25,$M$5:$N$12,2,FALSE))+(0.01*VLOOKUP($Q$22,$R$5:$S$13,2,FALSE)))*(1+0.01*VLOOKUP(X$24,$F$5:$G$21,2,FALSE)))</f>
        <v>12.8</v>
      </c>
      <c r="Y25" s="34">
        <f>+VLOOKUP($N$22,$A$5:$B$13,2,FALSE)/(((1+0.01*VLOOKUP($L25,$M$5:$N$12,2,FALSE))+(0.01*VLOOKUP($Q$22,$R$5:$S$13,2,FALSE)))*(1+0.01*VLOOKUP(Y$24,$F$5:$G$21,2,FALSE)))</f>
        <v>12.8</v>
      </c>
      <c r="Z25" s="34">
        <f>+VLOOKUP($N$22,$A$5:$B$13,2,FALSE)/(((1+0.01*VLOOKUP($L25,$M$5:$N$12,2,FALSE))+(0.01*VLOOKUP($Q$22,$R$5:$S$13,2,FALSE)))*(1+0.01*VLOOKUP(Z$24,$F$5:$G$21,2,FALSE)))</f>
        <v>12.8</v>
      </c>
      <c r="AA25" s="34">
        <f>+VLOOKUP($N$22,$A$5:$B$13,2,FALSE)/(((1+0.01*VLOOKUP($L25,$M$5:$N$12,2,FALSE))+(0.01*VLOOKUP($Q$22,$R$5:$S$13,2,FALSE)))*(1+0.01*VLOOKUP(AA$24,$F$5:$G$21,2,FALSE)))</f>
        <v>12.8</v>
      </c>
      <c r="AB25" s="34">
        <f>+VLOOKUP($N$22,$A$5:$B$13,2,FALSE)/(((1+0.01*VLOOKUP($L25,$M$5:$N$12,2,FALSE))+(0.01*VLOOKUP($Q$22,$R$5:$S$13,2,FALSE)))*(1+0.01*VLOOKUP(AB$24,$F$5:$G$21,2,FALSE)))</f>
        <v>12.8</v>
      </c>
      <c r="AC25" s="35">
        <f>+VLOOKUP($N$22,$A$5:$B$13,2,FALSE)/(((1+0.01*VLOOKUP($L25,$M$5:$N$12,2,FALSE))+(0.01*VLOOKUP($Q$22,$R$5:$S$13,2,FALSE)))*(1+0.01*VLOOKUP(AC$24,$F$5:$G$21,2,FALSE)))</f>
        <v>12.8</v>
      </c>
    </row>
    <row r="26" spans="6:29">
      <c r="K26" s="24"/>
      <c r="L26" s="27">
        <v>1600</v>
      </c>
      <c r="M26" s="36">
        <f>+VLOOKUP($N$22,$A$5:$B$13,2,FALSE)/(((1+0.01*VLOOKUP($L26,$M$5:$N$12,2,FALSE))+(0.01*VLOOKUP($Q$22,$R$5:$S$13,2,FALSE)))*(1+0.01*VLOOKUP(M$24,$F$5:$G$21,2,FALSE)))</f>
        <v>12.8</v>
      </c>
      <c r="N26" s="32">
        <f>+VLOOKUP($N$22,$A$5:$B$13,2,FALSE)/(((1+0.01*VLOOKUP($L26,$M$5:$N$12,2,FALSE))+(0.01*VLOOKUP($Q$22,$R$5:$S$13,2,FALSE)))*(1+0.01*VLOOKUP(N$24,$F$5:$G$21,2,FALSE)))</f>
        <v>12.8</v>
      </c>
      <c r="O26" s="32">
        <f>+VLOOKUP($N$22,$A$5:$B$13,2,FALSE)/(((1+0.01*VLOOKUP($L26,$M$5:$N$12,2,FALSE))+(0.01*VLOOKUP($Q$22,$R$5:$S$13,2,FALSE)))*(1+0.01*VLOOKUP(O$24,$F$5:$G$21,2,FALSE)))</f>
        <v>12.8</v>
      </c>
      <c r="P26" s="32">
        <f>+VLOOKUP($N$22,$A$5:$B$13,2,FALSE)/(((1+0.01*VLOOKUP($L26,$M$5:$N$12,2,FALSE))+(0.01*VLOOKUP($Q$22,$R$5:$S$13,2,FALSE)))*(1+0.01*VLOOKUP(P$24,$F$5:$G$21,2,FALSE)))</f>
        <v>12.8</v>
      </c>
      <c r="Q26" s="32">
        <f>+VLOOKUP($N$22,$A$5:$B$13,2,FALSE)/(((1+0.01*VLOOKUP($L26,$M$5:$N$12,2,FALSE))+(0.01*VLOOKUP($Q$22,$R$5:$S$13,2,FALSE)))*(1+0.01*VLOOKUP(Q$24,$F$5:$G$21,2,FALSE)))</f>
        <v>12.8</v>
      </c>
      <c r="R26" s="32">
        <f>+VLOOKUP($N$22,$A$5:$B$13,2,FALSE)/(((1+0.01*VLOOKUP($L26,$M$5:$N$12,2,FALSE))+(0.01*VLOOKUP($Q$22,$R$5:$S$13,2,FALSE)))*(1+0.01*VLOOKUP(R$24,$F$5:$G$21,2,FALSE)))</f>
        <v>12.8</v>
      </c>
      <c r="S26" s="32">
        <f>+VLOOKUP($N$22,$A$5:$B$13,2,FALSE)/(((1+0.01*VLOOKUP($L26,$M$5:$N$12,2,FALSE))+(0.01*VLOOKUP($Q$22,$R$5:$S$13,2,FALSE)))*(1+0.01*VLOOKUP(S$24,$F$5:$G$21,2,FALSE)))</f>
        <v>12.8</v>
      </c>
      <c r="T26" s="32">
        <f>+VLOOKUP($N$22,$A$5:$B$13,2,FALSE)/(((1+0.01*VLOOKUP($L26,$M$5:$N$12,2,FALSE))+(0.01*VLOOKUP($Q$22,$R$5:$S$13,2,FALSE)))*(1+0.01*VLOOKUP(T$24,$F$5:$G$21,2,FALSE)))</f>
        <v>12.8</v>
      </c>
      <c r="U26" s="32">
        <f>+VLOOKUP($N$22,$A$5:$B$13,2,FALSE)/(((1+0.01*VLOOKUP($L26,$M$5:$N$12,2,FALSE))+(0.01*VLOOKUP($Q$22,$R$5:$S$13,2,FALSE)))*(1+0.01*VLOOKUP(U$24,$F$5:$G$21,2,FALSE)))</f>
        <v>12.8</v>
      </c>
      <c r="V26" s="32">
        <f>+VLOOKUP($N$22,$A$5:$B$13,2,FALSE)/(((1+0.01*VLOOKUP($L26,$M$5:$N$12,2,FALSE))+(0.01*VLOOKUP($Q$22,$R$5:$S$13,2,FALSE)))*(1+0.01*VLOOKUP(V$24,$F$5:$G$21,2,FALSE)))</f>
        <v>12.8</v>
      </c>
      <c r="W26" s="32">
        <f>+VLOOKUP($N$22,$A$5:$B$13,2,FALSE)/(((1+0.01*VLOOKUP($L26,$M$5:$N$12,2,FALSE))+(0.01*VLOOKUP($Q$22,$R$5:$S$13,2,FALSE)))*(1+0.01*VLOOKUP(W$24,$F$5:$G$21,2,FALSE)))</f>
        <v>12.8</v>
      </c>
      <c r="X26" s="32">
        <f>+VLOOKUP($N$22,$A$5:$B$13,2,FALSE)/(((1+0.01*VLOOKUP($L26,$M$5:$N$12,2,FALSE))+(0.01*VLOOKUP($Q$22,$R$5:$S$13,2,FALSE)))*(1+0.01*VLOOKUP(X$24,$F$5:$G$21,2,FALSE)))</f>
        <v>12.8</v>
      </c>
      <c r="Y26" s="32">
        <f>+VLOOKUP($N$22,$A$5:$B$13,2,FALSE)/(((1+0.01*VLOOKUP($L26,$M$5:$N$12,2,FALSE))+(0.01*VLOOKUP($Q$22,$R$5:$S$13,2,FALSE)))*(1+0.01*VLOOKUP(Y$24,$F$5:$G$21,2,FALSE)))</f>
        <v>12.8</v>
      </c>
      <c r="Z26" s="32">
        <f>+VLOOKUP($N$22,$A$5:$B$13,2,FALSE)/(((1+0.01*VLOOKUP($L26,$M$5:$N$12,2,FALSE))+(0.01*VLOOKUP($Q$22,$R$5:$S$13,2,FALSE)))*(1+0.01*VLOOKUP(Z$24,$F$5:$G$21,2,FALSE)))</f>
        <v>12.8</v>
      </c>
      <c r="AA26" s="32">
        <f>+VLOOKUP($N$22,$A$5:$B$13,2,FALSE)/(((1+0.01*VLOOKUP($L26,$M$5:$N$12,2,FALSE))+(0.01*VLOOKUP($Q$22,$R$5:$S$13,2,FALSE)))*(1+0.01*VLOOKUP(AA$24,$F$5:$G$21,2,FALSE)))</f>
        <v>12.8</v>
      </c>
      <c r="AB26" s="32">
        <f>+VLOOKUP($N$22,$A$5:$B$13,2,FALSE)/(((1+0.01*VLOOKUP($L26,$M$5:$N$12,2,FALSE))+(0.01*VLOOKUP($Q$22,$R$5:$S$13,2,FALSE)))*(1+0.01*VLOOKUP(AB$24,$F$5:$G$21,2,FALSE)))</f>
        <v>12.8</v>
      </c>
      <c r="AC26" s="37">
        <f>+VLOOKUP($N$22,$A$5:$B$13,2,FALSE)/(((1+0.01*VLOOKUP($L26,$M$5:$N$12,2,FALSE))+(0.01*VLOOKUP($Q$22,$R$5:$S$13,2,FALSE)))*(1+0.01*VLOOKUP(AC$24,$F$5:$G$21,2,FALSE)))</f>
        <v>12.8</v>
      </c>
    </row>
    <row r="27" spans="6:29">
      <c r="K27" s="24"/>
      <c r="L27" s="27">
        <v>2400</v>
      </c>
      <c r="M27" s="36">
        <f>+VLOOKUP($N$22,$A$5:$B$13,2,FALSE)/(((1+0.01*VLOOKUP($L27,$M$5:$N$12,2,FALSE))+(0.01*VLOOKUP($Q$22,$R$5:$S$13,2,FALSE)))*(1+0.01*VLOOKUP(M$24,$F$5:$G$21,2,FALSE)))</f>
        <v>12.8</v>
      </c>
      <c r="N27" s="32">
        <f>+VLOOKUP($N$22,$A$5:$B$13,2,FALSE)/(((1+0.01*VLOOKUP($L27,$M$5:$N$12,2,FALSE))+(0.01*VLOOKUP($Q$22,$R$5:$S$13,2,FALSE)))*(1+0.01*VLOOKUP(N$24,$F$5:$G$21,2,FALSE)))</f>
        <v>12.8</v>
      </c>
      <c r="O27" s="32">
        <f>+VLOOKUP($N$22,$A$5:$B$13,2,FALSE)/(((1+0.01*VLOOKUP($L27,$M$5:$N$12,2,FALSE))+(0.01*VLOOKUP($Q$22,$R$5:$S$13,2,FALSE)))*(1+0.01*VLOOKUP(O$24,$F$5:$G$21,2,FALSE)))</f>
        <v>12.8</v>
      </c>
      <c r="P27" s="32">
        <f>+VLOOKUP($N$22,$A$5:$B$13,2,FALSE)/(((1+0.01*VLOOKUP($L27,$M$5:$N$12,2,FALSE))+(0.01*VLOOKUP($Q$22,$R$5:$S$13,2,FALSE)))*(1+0.01*VLOOKUP(P$24,$F$5:$G$21,2,FALSE)))</f>
        <v>12.8</v>
      </c>
      <c r="Q27" s="32">
        <f>+VLOOKUP($N$22,$A$5:$B$13,2,FALSE)/(((1+0.01*VLOOKUP($L27,$M$5:$N$12,2,FALSE))+(0.01*VLOOKUP($Q$22,$R$5:$S$13,2,FALSE)))*(1+0.01*VLOOKUP(Q$24,$F$5:$G$21,2,FALSE)))</f>
        <v>12.8</v>
      </c>
      <c r="R27" s="32">
        <f>+VLOOKUP($N$22,$A$5:$B$13,2,FALSE)/(((1+0.01*VLOOKUP($L27,$M$5:$N$12,2,FALSE))+(0.01*VLOOKUP($Q$22,$R$5:$S$13,2,FALSE)))*(1+0.01*VLOOKUP(R$24,$F$5:$G$21,2,FALSE)))</f>
        <v>12.8</v>
      </c>
      <c r="S27" s="32">
        <f>+VLOOKUP($N$22,$A$5:$B$13,2,FALSE)/(((1+0.01*VLOOKUP($L27,$M$5:$N$12,2,FALSE))+(0.01*VLOOKUP($Q$22,$R$5:$S$13,2,FALSE)))*(1+0.01*VLOOKUP(S$24,$F$5:$G$21,2,FALSE)))</f>
        <v>12.8</v>
      </c>
      <c r="T27" s="32">
        <f>+VLOOKUP($N$22,$A$5:$B$13,2,FALSE)/(((1+0.01*VLOOKUP($L27,$M$5:$N$12,2,FALSE))+(0.01*VLOOKUP($Q$22,$R$5:$S$13,2,FALSE)))*(1+0.01*VLOOKUP(T$24,$F$5:$G$21,2,FALSE)))</f>
        <v>12.8</v>
      </c>
      <c r="U27" s="32">
        <f>+VLOOKUP($N$22,$A$5:$B$13,2,FALSE)/(((1+0.01*VLOOKUP($L27,$M$5:$N$12,2,FALSE))+(0.01*VLOOKUP($Q$22,$R$5:$S$13,2,FALSE)))*(1+0.01*VLOOKUP(U$24,$F$5:$G$21,2,FALSE)))</f>
        <v>12.8</v>
      </c>
      <c r="V27" s="32">
        <f>+VLOOKUP($N$22,$A$5:$B$13,2,FALSE)/(((1+0.01*VLOOKUP($L27,$M$5:$N$12,2,FALSE))+(0.01*VLOOKUP($Q$22,$R$5:$S$13,2,FALSE)))*(1+0.01*VLOOKUP(V$24,$F$5:$G$21,2,FALSE)))</f>
        <v>12.8</v>
      </c>
      <c r="W27" s="32">
        <f>+VLOOKUP($N$22,$A$5:$B$13,2,FALSE)/(((1+0.01*VLOOKUP($L27,$M$5:$N$12,2,FALSE))+(0.01*VLOOKUP($Q$22,$R$5:$S$13,2,FALSE)))*(1+0.01*VLOOKUP(W$24,$F$5:$G$21,2,FALSE)))</f>
        <v>12.8</v>
      </c>
      <c r="X27" s="32">
        <f>+VLOOKUP($N$22,$A$5:$B$13,2,FALSE)/(((1+0.01*VLOOKUP($L27,$M$5:$N$12,2,FALSE))+(0.01*VLOOKUP($Q$22,$R$5:$S$13,2,FALSE)))*(1+0.01*VLOOKUP(X$24,$F$5:$G$21,2,FALSE)))</f>
        <v>12.8</v>
      </c>
      <c r="Y27" s="32">
        <f>+VLOOKUP($N$22,$A$5:$B$13,2,FALSE)/(((1+0.01*VLOOKUP($L27,$M$5:$N$12,2,FALSE))+(0.01*VLOOKUP($Q$22,$R$5:$S$13,2,FALSE)))*(1+0.01*VLOOKUP(Y$24,$F$5:$G$21,2,FALSE)))</f>
        <v>12.8</v>
      </c>
      <c r="Z27" s="32">
        <f>+VLOOKUP($N$22,$A$5:$B$13,2,FALSE)/(((1+0.01*VLOOKUP($L27,$M$5:$N$12,2,FALSE))+(0.01*VLOOKUP($Q$22,$R$5:$S$13,2,FALSE)))*(1+0.01*VLOOKUP(Z$24,$F$5:$G$21,2,FALSE)))</f>
        <v>12.8</v>
      </c>
      <c r="AA27" s="32">
        <f>+VLOOKUP($N$22,$A$5:$B$13,2,FALSE)/(((1+0.01*VLOOKUP($L27,$M$5:$N$12,2,FALSE))+(0.01*VLOOKUP($Q$22,$R$5:$S$13,2,FALSE)))*(1+0.01*VLOOKUP(AA$24,$F$5:$G$21,2,FALSE)))</f>
        <v>12.8</v>
      </c>
      <c r="AB27" s="32">
        <f>+VLOOKUP($N$22,$A$5:$B$13,2,FALSE)/(((1+0.01*VLOOKUP($L27,$M$5:$N$12,2,FALSE))+(0.01*VLOOKUP($Q$22,$R$5:$S$13,2,FALSE)))*(1+0.01*VLOOKUP(AB$24,$F$5:$G$21,2,FALSE)))</f>
        <v>12.8</v>
      </c>
      <c r="AC27" s="37">
        <f>+VLOOKUP($N$22,$A$5:$B$13,2,FALSE)/(((1+0.01*VLOOKUP($L27,$M$5:$N$12,2,FALSE))+(0.01*VLOOKUP($Q$22,$R$5:$S$13,2,FALSE)))*(1+0.01*VLOOKUP(AC$24,$F$5:$G$21,2,FALSE)))</f>
        <v>12.8</v>
      </c>
    </row>
    <row r="28" spans="6:29">
      <c r="K28" s="24"/>
      <c r="L28" s="27">
        <v>3200</v>
      </c>
      <c r="M28" s="36">
        <f>+VLOOKUP($N$22,$A$5:$B$13,2,FALSE)/(((1+0.01*VLOOKUP($L28,$M$5:$N$12,2,FALSE))+(0.01*VLOOKUP($Q$22,$R$5:$S$13,2,FALSE)))*(1+0.01*VLOOKUP(M$24,$F$5:$G$21,2,FALSE)))</f>
        <v>12.047058823529412</v>
      </c>
      <c r="N28" s="32">
        <f>+VLOOKUP($N$22,$A$5:$B$13,2,FALSE)/(((1+0.01*VLOOKUP($L28,$M$5:$N$12,2,FALSE))+(0.01*VLOOKUP($Q$22,$R$5:$S$13,2,FALSE)))*(1+0.01*VLOOKUP(N$24,$F$5:$G$21,2,FALSE)))</f>
        <v>12.047058823529412</v>
      </c>
      <c r="O28" s="32">
        <f>+VLOOKUP($N$22,$A$5:$B$13,2,FALSE)/(((1+0.01*VLOOKUP($L28,$M$5:$N$12,2,FALSE))+(0.01*VLOOKUP($Q$22,$R$5:$S$13,2,FALSE)))*(1+0.01*VLOOKUP(O$24,$F$5:$G$21,2,FALSE)))</f>
        <v>12.047058823529412</v>
      </c>
      <c r="P28" s="32">
        <f>+VLOOKUP($N$22,$A$5:$B$13,2,FALSE)/(((1+0.01*VLOOKUP($L28,$M$5:$N$12,2,FALSE))+(0.01*VLOOKUP($Q$22,$R$5:$S$13,2,FALSE)))*(1+0.01*VLOOKUP(P$24,$F$5:$G$21,2,FALSE)))</f>
        <v>12.047058823529412</v>
      </c>
      <c r="Q28" s="32">
        <f>+VLOOKUP($N$22,$A$5:$B$13,2,FALSE)/(((1+0.01*VLOOKUP($L28,$M$5:$N$12,2,FALSE))+(0.01*VLOOKUP($Q$22,$R$5:$S$13,2,FALSE)))*(1+0.01*VLOOKUP(Q$24,$F$5:$G$21,2,FALSE)))</f>
        <v>12.047058823529412</v>
      </c>
      <c r="R28" s="32">
        <f>+VLOOKUP($N$22,$A$5:$B$13,2,FALSE)/(((1+0.01*VLOOKUP($L28,$M$5:$N$12,2,FALSE))+(0.01*VLOOKUP($Q$22,$R$5:$S$13,2,FALSE)))*(1+0.01*VLOOKUP(R$24,$F$5:$G$21,2,FALSE)))</f>
        <v>12.047058823529412</v>
      </c>
      <c r="S28" s="32">
        <f>+VLOOKUP($N$22,$A$5:$B$13,2,FALSE)/(((1+0.01*VLOOKUP($L28,$M$5:$N$12,2,FALSE))+(0.01*VLOOKUP($Q$22,$R$5:$S$13,2,FALSE)))*(1+0.01*VLOOKUP(S$24,$F$5:$G$21,2,FALSE)))</f>
        <v>12.047058823529412</v>
      </c>
      <c r="T28" s="32">
        <f>+VLOOKUP($N$22,$A$5:$B$13,2,FALSE)/(((1+0.01*VLOOKUP($L28,$M$5:$N$12,2,FALSE))+(0.01*VLOOKUP($Q$22,$R$5:$S$13,2,FALSE)))*(1+0.01*VLOOKUP(T$24,$F$5:$G$21,2,FALSE)))</f>
        <v>12.047058823529412</v>
      </c>
      <c r="U28" s="32">
        <f>+VLOOKUP($N$22,$A$5:$B$13,2,FALSE)/(((1+0.01*VLOOKUP($L28,$M$5:$N$12,2,FALSE))+(0.01*VLOOKUP($Q$22,$R$5:$S$13,2,FALSE)))*(1+0.01*VLOOKUP(U$24,$F$5:$G$21,2,FALSE)))</f>
        <v>12.047058823529412</v>
      </c>
      <c r="V28" s="32">
        <f>+VLOOKUP($N$22,$A$5:$B$13,2,FALSE)/(((1+0.01*VLOOKUP($L28,$M$5:$N$12,2,FALSE))+(0.01*VLOOKUP($Q$22,$R$5:$S$13,2,FALSE)))*(1+0.01*VLOOKUP(V$24,$F$5:$G$21,2,FALSE)))</f>
        <v>12.047058823529412</v>
      </c>
      <c r="W28" s="32">
        <f>+VLOOKUP($N$22,$A$5:$B$13,2,FALSE)/(((1+0.01*VLOOKUP($L28,$M$5:$N$12,2,FALSE))+(0.01*VLOOKUP($Q$22,$R$5:$S$13,2,FALSE)))*(1+0.01*VLOOKUP(W$24,$F$5:$G$21,2,FALSE)))</f>
        <v>12.047058823529412</v>
      </c>
      <c r="X28" s="32">
        <f>+VLOOKUP($N$22,$A$5:$B$13,2,FALSE)/(((1+0.01*VLOOKUP($L28,$M$5:$N$12,2,FALSE))+(0.01*VLOOKUP($Q$22,$R$5:$S$13,2,FALSE)))*(1+0.01*VLOOKUP(X$24,$F$5:$G$21,2,FALSE)))</f>
        <v>12.047058823529412</v>
      </c>
      <c r="Y28" s="32">
        <f>+VLOOKUP($N$22,$A$5:$B$13,2,FALSE)/(((1+0.01*VLOOKUP($L28,$M$5:$N$12,2,FALSE))+(0.01*VLOOKUP($Q$22,$R$5:$S$13,2,FALSE)))*(1+0.01*VLOOKUP(Y$24,$F$5:$G$21,2,FALSE)))</f>
        <v>12.047058823529412</v>
      </c>
      <c r="Z28" s="32">
        <f>+VLOOKUP($N$22,$A$5:$B$13,2,FALSE)/(((1+0.01*VLOOKUP($L28,$M$5:$N$12,2,FALSE))+(0.01*VLOOKUP($Q$22,$R$5:$S$13,2,FALSE)))*(1+0.01*VLOOKUP(Z$24,$F$5:$G$21,2,FALSE)))</f>
        <v>12.047058823529412</v>
      </c>
      <c r="AA28" s="32">
        <f>+VLOOKUP($N$22,$A$5:$B$13,2,FALSE)/(((1+0.01*VLOOKUP($L28,$M$5:$N$12,2,FALSE))+(0.01*VLOOKUP($Q$22,$R$5:$S$13,2,FALSE)))*(1+0.01*VLOOKUP(AA$24,$F$5:$G$21,2,FALSE)))</f>
        <v>12.047058823529412</v>
      </c>
      <c r="AB28" s="32">
        <f>+VLOOKUP($N$22,$A$5:$B$13,2,FALSE)/(((1+0.01*VLOOKUP($L28,$M$5:$N$12,2,FALSE))+(0.01*VLOOKUP($Q$22,$R$5:$S$13,2,FALSE)))*(1+0.01*VLOOKUP(AB$24,$F$5:$G$21,2,FALSE)))</f>
        <v>12.047058823529412</v>
      </c>
      <c r="AC28" s="37">
        <f>+VLOOKUP($N$22,$A$5:$B$13,2,FALSE)/(((1+0.01*VLOOKUP($L28,$M$5:$N$12,2,FALSE))+(0.01*VLOOKUP($Q$22,$R$5:$S$13,2,FALSE)))*(1+0.01*VLOOKUP(AC$24,$F$5:$G$21,2,FALSE)))</f>
        <v>12.047058823529412</v>
      </c>
    </row>
    <row r="29" spans="6:29">
      <c r="K29" s="24"/>
      <c r="L29" s="27">
        <v>4000</v>
      </c>
      <c r="M29" s="36">
        <f>+VLOOKUP($N$22,$A$5:$B$13,2,FALSE)/(((1+0.01*VLOOKUP($L29,$M$5:$N$12,2,FALSE))+(0.01*VLOOKUP($Q$22,$R$5:$S$13,2,FALSE)))*(1+0.01*VLOOKUP(M$24,$F$5:$G$21,2,FALSE)))</f>
        <v>12.047058823529412</v>
      </c>
      <c r="N29" s="32">
        <f>+VLOOKUP($N$22,$A$5:$B$13,2,FALSE)/(((1+0.01*VLOOKUP($L29,$M$5:$N$12,2,FALSE))+(0.01*VLOOKUP($Q$22,$R$5:$S$13,2,FALSE)))*(1+0.01*VLOOKUP(N$24,$F$5:$G$21,2,FALSE)))</f>
        <v>12.047058823529412</v>
      </c>
      <c r="O29" s="32">
        <f>+VLOOKUP($N$22,$A$5:$B$13,2,FALSE)/(((1+0.01*VLOOKUP($L29,$M$5:$N$12,2,FALSE))+(0.01*VLOOKUP($Q$22,$R$5:$S$13,2,FALSE)))*(1+0.01*VLOOKUP(O$24,$F$5:$G$21,2,FALSE)))</f>
        <v>12.047058823529412</v>
      </c>
      <c r="P29" s="32">
        <f>+VLOOKUP($N$22,$A$5:$B$13,2,FALSE)/(((1+0.01*VLOOKUP($L29,$M$5:$N$12,2,FALSE))+(0.01*VLOOKUP($Q$22,$R$5:$S$13,2,FALSE)))*(1+0.01*VLOOKUP(P$24,$F$5:$G$21,2,FALSE)))</f>
        <v>12.047058823529412</v>
      </c>
      <c r="Q29" s="32">
        <f>+VLOOKUP($N$22,$A$5:$B$13,2,FALSE)/(((1+0.01*VLOOKUP($L29,$M$5:$N$12,2,FALSE))+(0.01*VLOOKUP($Q$22,$R$5:$S$13,2,FALSE)))*(1+0.01*VLOOKUP(Q$24,$F$5:$G$21,2,FALSE)))</f>
        <v>12.047058823529412</v>
      </c>
      <c r="R29" s="32">
        <f>+VLOOKUP($N$22,$A$5:$B$13,2,FALSE)/(((1+0.01*VLOOKUP($L29,$M$5:$N$12,2,FALSE))+(0.01*VLOOKUP($Q$22,$R$5:$S$13,2,FALSE)))*(1+0.01*VLOOKUP(R$24,$F$5:$G$21,2,FALSE)))</f>
        <v>12.047058823529412</v>
      </c>
      <c r="S29" s="32">
        <f>+VLOOKUP($N$22,$A$5:$B$13,2,FALSE)/(((1+0.01*VLOOKUP($L29,$M$5:$N$12,2,FALSE))+(0.01*VLOOKUP($Q$22,$R$5:$S$13,2,FALSE)))*(1+0.01*VLOOKUP(S$24,$F$5:$G$21,2,FALSE)))</f>
        <v>12.047058823529412</v>
      </c>
      <c r="T29" s="32">
        <f>+VLOOKUP($N$22,$A$5:$B$13,2,FALSE)/(((1+0.01*VLOOKUP($L29,$M$5:$N$12,2,FALSE))+(0.01*VLOOKUP($Q$22,$R$5:$S$13,2,FALSE)))*(1+0.01*VLOOKUP(T$24,$F$5:$G$21,2,FALSE)))</f>
        <v>12.047058823529412</v>
      </c>
      <c r="U29" s="32">
        <f>+VLOOKUP($N$22,$A$5:$B$13,2,FALSE)/(((1+0.01*VLOOKUP($L29,$M$5:$N$12,2,FALSE))+(0.01*VLOOKUP($Q$22,$R$5:$S$13,2,FALSE)))*(1+0.01*VLOOKUP(U$24,$F$5:$G$21,2,FALSE)))</f>
        <v>12.047058823529412</v>
      </c>
      <c r="V29" s="32">
        <f>+VLOOKUP($N$22,$A$5:$B$13,2,FALSE)/(((1+0.01*VLOOKUP($L29,$M$5:$N$12,2,FALSE))+(0.01*VLOOKUP($Q$22,$R$5:$S$13,2,FALSE)))*(1+0.01*VLOOKUP(V$24,$F$5:$G$21,2,FALSE)))</f>
        <v>12.047058823529412</v>
      </c>
      <c r="W29" s="32">
        <f>+VLOOKUP($N$22,$A$5:$B$13,2,FALSE)/(((1+0.01*VLOOKUP($L29,$M$5:$N$12,2,FALSE))+(0.01*VLOOKUP($Q$22,$R$5:$S$13,2,FALSE)))*(1+0.01*VLOOKUP(W$24,$F$5:$G$21,2,FALSE)))</f>
        <v>12.047058823529412</v>
      </c>
      <c r="X29" s="32">
        <f>+VLOOKUP($N$22,$A$5:$B$13,2,FALSE)/(((1+0.01*VLOOKUP($L29,$M$5:$N$12,2,FALSE))+(0.01*VLOOKUP($Q$22,$R$5:$S$13,2,FALSE)))*(1+0.01*VLOOKUP(X$24,$F$5:$G$21,2,FALSE)))</f>
        <v>12.047058823529412</v>
      </c>
      <c r="Y29" s="32">
        <f>+VLOOKUP($N$22,$A$5:$B$13,2,FALSE)/(((1+0.01*VLOOKUP($L29,$M$5:$N$12,2,FALSE))+(0.01*VLOOKUP($Q$22,$R$5:$S$13,2,FALSE)))*(1+0.01*VLOOKUP(Y$24,$F$5:$G$21,2,FALSE)))</f>
        <v>12.047058823529412</v>
      </c>
      <c r="Z29" s="32">
        <f>+VLOOKUP($N$22,$A$5:$B$13,2,FALSE)/(((1+0.01*VLOOKUP($L29,$M$5:$N$12,2,FALSE))+(0.01*VLOOKUP($Q$22,$R$5:$S$13,2,FALSE)))*(1+0.01*VLOOKUP(Z$24,$F$5:$G$21,2,FALSE)))</f>
        <v>12.047058823529412</v>
      </c>
      <c r="AA29" s="32">
        <f>+VLOOKUP($N$22,$A$5:$B$13,2,FALSE)/(((1+0.01*VLOOKUP($L29,$M$5:$N$12,2,FALSE))+(0.01*VLOOKUP($Q$22,$R$5:$S$13,2,FALSE)))*(1+0.01*VLOOKUP(AA$24,$F$5:$G$21,2,FALSE)))</f>
        <v>12.047058823529412</v>
      </c>
      <c r="AB29" s="32">
        <f>+VLOOKUP($N$22,$A$5:$B$13,2,FALSE)/(((1+0.01*VLOOKUP($L29,$M$5:$N$12,2,FALSE))+(0.01*VLOOKUP($Q$22,$R$5:$S$13,2,FALSE)))*(1+0.01*VLOOKUP(AB$24,$F$5:$G$21,2,FALSE)))</f>
        <v>12.047058823529412</v>
      </c>
      <c r="AC29" s="37">
        <f>+VLOOKUP($N$22,$A$5:$B$13,2,FALSE)/(((1+0.01*VLOOKUP($L29,$M$5:$N$12,2,FALSE))+(0.01*VLOOKUP($Q$22,$R$5:$S$13,2,FALSE)))*(1+0.01*VLOOKUP(AC$24,$F$5:$G$21,2,FALSE)))</f>
        <v>12.047058823529412</v>
      </c>
    </row>
    <row r="30" spans="6:29">
      <c r="K30" s="24"/>
      <c r="L30" s="27">
        <v>4800</v>
      </c>
      <c r="M30" s="36">
        <f>+VLOOKUP($N$22,$A$5:$B$13,2,FALSE)/(((1+0.01*VLOOKUP($L30,$M$5:$N$12,2,FALSE))+(0.01*VLOOKUP($Q$22,$R$5:$S$13,2,FALSE)))*(1+0.01*VLOOKUP(M$24,$F$5:$G$21,2,FALSE)))</f>
        <v>12.047058823529412</v>
      </c>
      <c r="N30" s="32">
        <f>+VLOOKUP($N$22,$A$5:$B$13,2,FALSE)/(((1+0.01*VLOOKUP($L30,$M$5:$N$12,2,FALSE))+(0.01*VLOOKUP($Q$22,$R$5:$S$13,2,FALSE)))*(1+0.01*VLOOKUP(N$24,$F$5:$G$21,2,FALSE)))</f>
        <v>12.047058823529412</v>
      </c>
      <c r="O30" s="32">
        <f>+VLOOKUP($N$22,$A$5:$B$13,2,FALSE)/(((1+0.01*VLOOKUP($L30,$M$5:$N$12,2,FALSE))+(0.01*VLOOKUP($Q$22,$R$5:$S$13,2,FALSE)))*(1+0.01*VLOOKUP(O$24,$F$5:$G$21,2,FALSE)))</f>
        <v>12.047058823529412</v>
      </c>
      <c r="P30" s="32">
        <f>+VLOOKUP($N$22,$A$5:$B$13,2,FALSE)/(((1+0.01*VLOOKUP($L30,$M$5:$N$12,2,FALSE))+(0.01*VLOOKUP($Q$22,$R$5:$S$13,2,FALSE)))*(1+0.01*VLOOKUP(P$24,$F$5:$G$21,2,FALSE)))</f>
        <v>12.047058823529412</v>
      </c>
      <c r="Q30" s="32">
        <f>+VLOOKUP($N$22,$A$5:$B$13,2,FALSE)/(((1+0.01*VLOOKUP($L30,$M$5:$N$12,2,FALSE))+(0.01*VLOOKUP($Q$22,$R$5:$S$13,2,FALSE)))*(1+0.01*VLOOKUP(Q$24,$F$5:$G$21,2,FALSE)))</f>
        <v>12.047058823529412</v>
      </c>
      <c r="R30" s="32">
        <f>+VLOOKUP($N$22,$A$5:$B$13,2,FALSE)/(((1+0.01*VLOOKUP($L30,$M$5:$N$12,2,FALSE))+(0.01*VLOOKUP($Q$22,$R$5:$S$13,2,FALSE)))*(1+0.01*VLOOKUP(R$24,$F$5:$G$21,2,FALSE)))</f>
        <v>12.047058823529412</v>
      </c>
      <c r="S30" s="32">
        <f>+VLOOKUP($N$22,$A$5:$B$13,2,FALSE)/(((1+0.01*VLOOKUP($L30,$M$5:$N$12,2,FALSE))+(0.01*VLOOKUP($Q$22,$R$5:$S$13,2,FALSE)))*(1+0.01*VLOOKUP(S$24,$F$5:$G$21,2,FALSE)))</f>
        <v>12.047058823529412</v>
      </c>
      <c r="T30" s="32">
        <f>+VLOOKUP($N$22,$A$5:$B$13,2,FALSE)/(((1+0.01*VLOOKUP($L30,$M$5:$N$12,2,FALSE))+(0.01*VLOOKUP($Q$22,$R$5:$S$13,2,FALSE)))*(1+0.01*VLOOKUP(T$24,$F$5:$G$21,2,FALSE)))</f>
        <v>12.047058823529412</v>
      </c>
      <c r="U30" s="32">
        <f>+VLOOKUP($N$22,$A$5:$B$13,2,FALSE)/(((1+0.01*VLOOKUP($L30,$M$5:$N$12,2,FALSE))+(0.01*VLOOKUP($Q$22,$R$5:$S$13,2,FALSE)))*(1+0.01*VLOOKUP(U$24,$F$5:$G$21,2,FALSE)))</f>
        <v>12.047058823529412</v>
      </c>
      <c r="V30" s="32">
        <f>+VLOOKUP($N$22,$A$5:$B$13,2,FALSE)/(((1+0.01*VLOOKUP($L30,$M$5:$N$12,2,FALSE))+(0.01*VLOOKUP($Q$22,$R$5:$S$13,2,FALSE)))*(1+0.01*VLOOKUP(V$24,$F$5:$G$21,2,FALSE)))</f>
        <v>12.047058823529412</v>
      </c>
      <c r="W30" s="32">
        <f>+VLOOKUP($N$22,$A$5:$B$13,2,FALSE)/(((1+0.01*VLOOKUP($L30,$M$5:$N$12,2,FALSE))+(0.01*VLOOKUP($Q$22,$R$5:$S$13,2,FALSE)))*(1+0.01*VLOOKUP(W$24,$F$5:$G$21,2,FALSE)))</f>
        <v>12.047058823529412</v>
      </c>
      <c r="X30" s="32">
        <f>+VLOOKUP($N$22,$A$5:$B$13,2,FALSE)/(((1+0.01*VLOOKUP($L30,$M$5:$N$12,2,FALSE))+(0.01*VLOOKUP($Q$22,$R$5:$S$13,2,FALSE)))*(1+0.01*VLOOKUP(X$24,$F$5:$G$21,2,FALSE)))</f>
        <v>12.047058823529412</v>
      </c>
      <c r="Y30" s="32">
        <f>+VLOOKUP($N$22,$A$5:$B$13,2,FALSE)/(((1+0.01*VLOOKUP($L30,$M$5:$N$12,2,FALSE))+(0.01*VLOOKUP($Q$22,$R$5:$S$13,2,FALSE)))*(1+0.01*VLOOKUP(Y$24,$F$5:$G$21,2,FALSE)))</f>
        <v>12.047058823529412</v>
      </c>
      <c r="Z30" s="32">
        <f>+VLOOKUP($N$22,$A$5:$B$13,2,FALSE)/(((1+0.01*VLOOKUP($L30,$M$5:$N$12,2,FALSE))+(0.01*VLOOKUP($Q$22,$R$5:$S$13,2,FALSE)))*(1+0.01*VLOOKUP(Z$24,$F$5:$G$21,2,FALSE)))</f>
        <v>12.047058823529412</v>
      </c>
      <c r="AA30" s="32">
        <f>+VLOOKUP($N$22,$A$5:$B$13,2,FALSE)/(((1+0.01*VLOOKUP($L30,$M$5:$N$12,2,FALSE))+(0.01*VLOOKUP($Q$22,$R$5:$S$13,2,FALSE)))*(1+0.01*VLOOKUP(AA$24,$F$5:$G$21,2,FALSE)))</f>
        <v>12.047058823529412</v>
      </c>
      <c r="AB30" s="32">
        <f>+VLOOKUP($N$22,$A$5:$B$13,2,FALSE)/(((1+0.01*VLOOKUP($L30,$M$5:$N$12,2,FALSE))+(0.01*VLOOKUP($Q$22,$R$5:$S$13,2,FALSE)))*(1+0.01*VLOOKUP(AB$24,$F$5:$G$21,2,FALSE)))</f>
        <v>12.047058823529412</v>
      </c>
      <c r="AC30" s="37">
        <f>+VLOOKUP($N$22,$A$5:$B$13,2,FALSE)/(((1+0.01*VLOOKUP($L30,$M$5:$N$12,2,FALSE))+(0.01*VLOOKUP($Q$22,$R$5:$S$13,2,FALSE)))*(1+0.01*VLOOKUP(AC$24,$F$5:$G$21,2,FALSE)))</f>
        <v>12.047058823529412</v>
      </c>
    </row>
    <row r="31" spans="6:29">
      <c r="K31" s="24"/>
      <c r="L31" s="27">
        <v>5600</v>
      </c>
      <c r="M31" s="36">
        <f>+VLOOKUP($N$22,$A$5:$B$13,2,FALSE)/(((1+0.01*VLOOKUP($L31,$M$5:$N$12,2,FALSE))+(0.01*VLOOKUP($Q$22,$R$5:$S$13,2,FALSE)))*(1+0.01*VLOOKUP(M$24,$F$5:$G$21,2,FALSE)))</f>
        <v>12.047058823529412</v>
      </c>
      <c r="N31" s="32">
        <f>+VLOOKUP($N$22,$A$5:$B$13,2,FALSE)/(((1+0.01*VLOOKUP($L31,$M$5:$N$12,2,FALSE))+(0.01*VLOOKUP($Q$22,$R$5:$S$13,2,FALSE)))*(1+0.01*VLOOKUP(N$24,$F$5:$G$21,2,FALSE)))</f>
        <v>12.047058823529412</v>
      </c>
      <c r="O31" s="32">
        <f>+VLOOKUP($N$22,$A$5:$B$13,2,FALSE)/(((1+0.01*VLOOKUP($L31,$M$5:$N$12,2,FALSE))+(0.01*VLOOKUP($Q$22,$R$5:$S$13,2,FALSE)))*(1+0.01*VLOOKUP(O$24,$F$5:$G$21,2,FALSE)))</f>
        <v>12.047058823529412</v>
      </c>
      <c r="P31" s="32">
        <f>+VLOOKUP($N$22,$A$5:$B$13,2,FALSE)/(((1+0.01*VLOOKUP($L31,$M$5:$N$12,2,FALSE))+(0.01*VLOOKUP($Q$22,$R$5:$S$13,2,FALSE)))*(1+0.01*VLOOKUP(P$24,$F$5:$G$21,2,FALSE)))</f>
        <v>12.047058823529412</v>
      </c>
      <c r="Q31" s="32">
        <f>+VLOOKUP($N$22,$A$5:$B$13,2,FALSE)/(((1+0.01*VLOOKUP($L31,$M$5:$N$12,2,FALSE))+(0.01*VLOOKUP($Q$22,$R$5:$S$13,2,FALSE)))*(1+0.01*VLOOKUP(Q$24,$F$5:$G$21,2,FALSE)))</f>
        <v>12.047058823529412</v>
      </c>
      <c r="R31" s="32">
        <f>+VLOOKUP($N$22,$A$5:$B$13,2,FALSE)/(((1+0.01*VLOOKUP($L31,$M$5:$N$12,2,FALSE))+(0.01*VLOOKUP($Q$22,$R$5:$S$13,2,FALSE)))*(1+0.01*VLOOKUP(R$24,$F$5:$G$21,2,FALSE)))</f>
        <v>12.047058823529412</v>
      </c>
      <c r="S31" s="32">
        <f>+VLOOKUP($N$22,$A$5:$B$13,2,FALSE)/(((1+0.01*VLOOKUP($L31,$M$5:$N$12,2,FALSE))+(0.01*VLOOKUP($Q$22,$R$5:$S$13,2,FALSE)))*(1+0.01*VLOOKUP(S$24,$F$5:$G$21,2,FALSE)))</f>
        <v>12.047058823529412</v>
      </c>
      <c r="T31" s="32">
        <f>+VLOOKUP($N$22,$A$5:$B$13,2,FALSE)/(((1+0.01*VLOOKUP($L31,$M$5:$N$12,2,FALSE))+(0.01*VLOOKUP($Q$22,$R$5:$S$13,2,FALSE)))*(1+0.01*VLOOKUP(T$24,$F$5:$G$21,2,FALSE)))</f>
        <v>12.047058823529412</v>
      </c>
      <c r="U31" s="32">
        <f>+VLOOKUP($N$22,$A$5:$B$13,2,FALSE)/(((1+0.01*VLOOKUP($L31,$M$5:$N$12,2,FALSE))+(0.01*VLOOKUP($Q$22,$R$5:$S$13,2,FALSE)))*(1+0.01*VLOOKUP(U$24,$F$5:$G$21,2,FALSE)))</f>
        <v>12.047058823529412</v>
      </c>
      <c r="V31" s="32">
        <f>+VLOOKUP($N$22,$A$5:$B$13,2,FALSE)/(((1+0.01*VLOOKUP($L31,$M$5:$N$12,2,FALSE))+(0.01*VLOOKUP($Q$22,$R$5:$S$13,2,FALSE)))*(1+0.01*VLOOKUP(V$24,$F$5:$G$21,2,FALSE)))</f>
        <v>12.047058823529412</v>
      </c>
      <c r="W31" s="32">
        <f>+VLOOKUP($N$22,$A$5:$B$13,2,FALSE)/(((1+0.01*VLOOKUP($L31,$M$5:$N$12,2,FALSE))+(0.01*VLOOKUP($Q$22,$R$5:$S$13,2,FALSE)))*(1+0.01*VLOOKUP(W$24,$F$5:$G$21,2,FALSE)))</f>
        <v>12.047058823529412</v>
      </c>
      <c r="X31" s="32">
        <f>+VLOOKUP($N$22,$A$5:$B$13,2,FALSE)/(((1+0.01*VLOOKUP($L31,$M$5:$N$12,2,FALSE))+(0.01*VLOOKUP($Q$22,$R$5:$S$13,2,FALSE)))*(1+0.01*VLOOKUP(X$24,$F$5:$G$21,2,FALSE)))</f>
        <v>12.047058823529412</v>
      </c>
      <c r="Y31" s="32">
        <f>+VLOOKUP($N$22,$A$5:$B$13,2,FALSE)/(((1+0.01*VLOOKUP($L31,$M$5:$N$12,2,FALSE))+(0.01*VLOOKUP($Q$22,$R$5:$S$13,2,FALSE)))*(1+0.01*VLOOKUP(Y$24,$F$5:$G$21,2,FALSE)))</f>
        <v>12.047058823529412</v>
      </c>
      <c r="Z31" s="32">
        <f>+VLOOKUP($N$22,$A$5:$B$13,2,FALSE)/(((1+0.01*VLOOKUP($L31,$M$5:$N$12,2,FALSE))+(0.01*VLOOKUP($Q$22,$R$5:$S$13,2,FALSE)))*(1+0.01*VLOOKUP(Z$24,$F$5:$G$21,2,FALSE)))</f>
        <v>12.047058823529412</v>
      </c>
      <c r="AA31" s="32">
        <f>+VLOOKUP($N$22,$A$5:$B$13,2,FALSE)/(((1+0.01*VLOOKUP($L31,$M$5:$N$12,2,FALSE))+(0.01*VLOOKUP($Q$22,$R$5:$S$13,2,FALSE)))*(1+0.01*VLOOKUP(AA$24,$F$5:$G$21,2,FALSE)))</f>
        <v>12.047058823529412</v>
      </c>
      <c r="AB31" s="32">
        <f>+VLOOKUP($N$22,$A$5:$B$13,2,FALSE)/(((1+0.01*VLOOKUP($L31,$M$5:$N$12,2,FALSE))+(0.01*VLOOKUP($Q$22,$R$5:$S$13,2,FALSE)))*(1+0.01*VLOOKUP(AB$24,$F$5:$G$21,2,FALSE)))</f>
        <v>12.047058823529412</v>
      </c>
      <c r="AC31" s="37">
        <f>+VLOOKUP($N$22,$A$5:$B$13,2,FALSE)/(((1+0.01*VLOOKUP($L31,$M$5:$N$12,2,FALSE))+(0.01*VLOOKUP($Q$22,$R$5:$S$13,2,FALSE)))*(1+0.01*VLOOKUP(AC$24,$F$5:$G$21,2,FALSE)))</f>
        <v>12.047058823529412</v>
      </c>
    </row>
    <row r="32" spans="6:29" ht="15.75" thickBot="1">
      <c r="K32" s="25"/>
      <c r="L32" s="28">
        <v>6400</v>
      </c>
      <c r="M32" s="38">
        <f>+VLOOKUP($N$22,$A$5:$B$13,2,FALSE)/(((1+0.01*VLOOKUP($L32,$M$5:$N$12,2,FALSE))+(0.01*VLOOKUP($Q$22,$R$5:$S$13,2,FALSE)))*(1+0.01*VLOOKUP(M$24,$F$5:$G$21,2,FALSE)))</f>
        <v>12.047058823529412</v>
      </c>
      <c r="N32" s="39">
        <f>+VLOOKUP($N$22,$A$5:$B$13,2,FALSE)/(((1+0.01*VLOOKUP($L32,$M$5:$N$12,2,FALSE))+(0.01*VLOOKUP($Q$22,$R$5:$S$13,2,FALSE)))*(1+0.01*VLOOKUP(N$24,$F$5:$G$21,2,FALSE)))</f>
        <v>12.047058823529412</v>
      </c>
      <c r="O32" s="39">
        <f>+VLOOKUP($N$22,$A$5:$B$13,2,FALSE)/(((1+0.01*VLOOKUP($L32,$M$5:$N$12,2,FALSE))+(0.01*VLOOKUP($Q$22,$R$5:$S$13,2,FALSE)))*(1+0.01*VLOOKUP(O$24,$F$5:$G$21,2,FALSE)))</f>
        <v>12.047058823529412</v>
      </c>
      <c r="P32" s="39">
        <f>+VLOOKUP($N$22,$A$5:$B$13,2,FALSE)/(((1+0.01*VLOOKUP($L32,$M$5:$N$12,2,FALSE))+(0.01*VLOOKUP($Q$22,$R$5:$S$13,2,FALSE)))*(1+0.01*VLOOKUP(P$24,$F$5:$G$21,2,FALSE)))</f>
        <v>12.047058823529412</v>
      </c>
      <c r="Q32" s="39">
        <f>+VLOOKUP($N$22,$A$5:$B$13,2,FALSE)/(((1+0.01*VLOOKUP($L32,$M$5:$N$12,2,FALSE))+(0.01*VLOOKUP($Q$22,$R$5:$S$13,2,FALSE)))*(1+0.01*VLOOKUP(Q$24,$F$5:$G$21,2,FALSE)))</f>
        <v>12.047058823529412</v>
      </c>
      <c r="R32" s="39">
        <f>+VLOOKUP($N$22,$A$5:$B$13,2,FALSE)/(((1+0.01*VLOOKUP($L32,$M$5:$N$12,2,FALSE))+(0.01*VLOOKUP($Q$22,$R$5:$S$13,2,FALSE)))*(1+0.01*VLOOKUP(R$24,$F$5:$G$21,2,FALSE)))</f>
        <v>12.047058823529412</v>
      </c>
      <c r="S32" s="39">
        <f>+VLOOKUP($N$22,$A$5:$B$13,2,FALSE)/(((1+0.01*VLOOKUP($L32,$M$5:$N$12,2,FALSE))+(0.01*VLOOKUP($Q$22,$R$5:$S$13,2,FALSE)))*(1+0.01*VLOOKUP(S$24,$F$5:$G$21,2,FALSE)))</f>
        <v>12.047058823529412</v>
      </c>
      <c r="T32" s="39">
        <f>+VLOOKUP($N$22,$A$5:$B$13,2,FALSE)/(((1+0.01*VLOOKUP($L32,$M$5:$N$12,2,FALSE))+(0.01*VLOOKUP($Q$22,$R$5:$S$13,2,FALSE)))*(1+0.01*VLOOKUP(T$24,$F$5:$G$21,2,FALSE)))</f>
        <v>12.047058823529412</v>
      </c>
      <c r="U32" s="39">
        <f>+VLOOKUP($N$22,$A$5:$B$13,2,FALSE)/(((1+0.01*VLOOKUP($L32,$M$5:$N$12,2,FALSE))+(0.01*VLOOKUP($Q$22,$R$5:$S$13,2,FALSE)))*(1+0.01*VLOOKUP(U$24,$F$5:$G$21,2,FALSE)))</f>
        <v>12.047058823529412</v>
      </c>
      <c r="V32" s="39">
        <f>+VLOOKUP($N$22,$A$5:$B$13,2,FALSE)/(((1+0.01*VLOOKUP($L32,$M$5:$N$12,2,FALSE))+(0.01*VLOOKUP($Q$22,$R$5:$S$13,2,FALSE)))*(1+0.01*VLOOKUP(V$24,$F$5:$G$21,2,FALSE)))</f>
        <v>12.047058823529412</v>
      </c>
      <c r="W32" s="39">
        <f>+VLOOKUP($N$22,$A$5:$B$13,2,FALSE)/(((1+0.01*VLOOKUP($L32,$M$5:$N$12,2,FALSE))+(0.01*VLOOKUP($Q$22,$R$5:$S$13,2,FALSE)))*(1+0.01*VLOOKUP(W$24,$F$5:$G$21,2,FALSE)))</f>
        <v>12.047058823529412</v>
      </c>
      <c r="X32" s="39">
        <f>+VLOOKUP($N$22,$A$5:$B$13,2,FALSE)/(((1+0.01*VLOOKUP($L32,$M$5:$N$12,2,FALSE))+(0.01*VLOOKUP($Q$22,$R$5:$S$13,2,FALSE)))*(1+0.01*VLOOKUP(X$24,$F$5:$G$21,2,FALSE)))</f>
        <v>12.047058823529412</v>
      </c>
      <c r="Y32" s="39">
        <f>+VLOOKUP($N$22,$A$5:$B$13,2,FALSE)/(((1+0.01*VLOOKUP($L32,$M$5:$N$12,2,FALSE))+(0.01*VLOOKUP($Q$22,$R$5:$S$13,2,FALSE)))*(1+0.01*VLOOKUP(Y$24,$F$5:$G$21,2,FALSE)))</f>
        <v>12.047058823529412</v>
      </c>
      <c r="Z32" s="39">
        <f>+VLOOKUP($N$22,$A$5:$B$13,2,FALSE)/(((1+0.01*VLOOKUP($L32,$M$5:$N$12,2,FALSE))+(0.01*VLOOKUP($Q$22,$R$5:$S$13,2,FALSE)))*(1+0.01*VLOOKUP(Z$24,$F$5:$G$21,2,FALSE)))</f>
        <v>12.047058823529412</v>
      </c>
      <c r="AA32" s="39">
        <f>+VLOOKUP($N$22,$A$5:$B$13,2,FALSE)/(((1+0.01*VLOOKUP($L32,$M$5:$N$12,2,FALSE))+(0.01*VLOOKUP($Q$22,$R$5:$S$13,2,FALSE)))*(1+0.01*VLOOKUP(AA$24,$F$5:$G$21,2,FALSE)))</f>
        <v>12.047058823529412</v>
      </c>
      <c r="AB32" s="39">
        <f>+VLOOKUP($N$22,$A$5:$B$13,2,FALSE)/(((1+0.01*VLOOKUP($L32,$M$5:$N$12,2,FALSE))+(0.01*VLOOKUP($Q$22,$R$5:$S$13,2,FALSE)))*(1+0.01*VLOOKUP(AB$24,$F$5:$G$21,2,FALSE)))</f>
        <v>12.047058823529412</v>
      </c>
      <c r="AC32" s="40">
        <f>+VLOOKUP($N$22,$A$5:$B$13,2,FALSE)/(((1+0.01*VLOOKUP($L32,$M$5:$N$12,2,FALSE))+(0.01*VLOOKUP($Q$22,$R$5:$S$13,2,FALSE)))*(1+0.01*VLOOKUP(AC$24,$F$5:$G$21,2,FALSE)))</f>
        <v>12.047058823529412</v>
      </c>
    </row>
  </sheetData>
  <mergeCells count="2">
    <mergeCell ref="M23:AC23"/>
    <mergeCell ref="K25:K32"/>
  </mergeCells>
  <conditionalFormatting sqref="A5:A13">
    <cfRule type="cellIs" dxfId="1" priority="5" operator="equal">
      <formula>$N$22</formula>
    </cfRule>
  </conditionalFormatting>
  <conditionalFormatting sqref="Q5:R13">
    <cfRule type="cellIs" dxfId="0" priority="6" operator="equal">
      <formula>$Q$22</formula>
    </cfRule>
  </conditionalFormatting>
  <dataValidations count="2">
    <dataValidation type="list" allowBlank="1" showInputMessage="1" showErrorMessage="1" sqref="N22">
      <formula1>$A$5:$A$13</formula1>
    </dataValidation>
    <dataValidation type="list" allowBlank="1" showInputMessage="1" showErrorMessage="1" sqref="Q22">
      <formula1>$R$5:$R$13</formula1>
    </dataValidation>
  </dataValidation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32"/>
  <sheetViews>
    <sheetView zoomScale="75" zoomScaleNormal="75" workbookViewId="0"/>
  </sheetViews>
  <sheetFormatPr defaultRowHeight="15"/>
  <sheetData>
    <row r="1" spans="1:24">
      <c r="A1" t="s">
        <v>9</v>
      </c>
      <c r="C1" s="3" t="s">
        <v>25</v>
      </c>
      <c r="F1" t="s">
        <v>9</v>
      </c>
      <c r="H1" s="19" t="s">
        <v>15</v>
      </c>
      <c r="M1" t="s">
        <v>9</v>
      </c>
      <c r="O1" s="19" t="s">
        <v>15</v>
      </c>
      <c r="R1" t="s">
        <v>9</v>
      </c>
      <c r="T1" s="19" t="s">
        <v>36</v>
      </c>
    </row>
    <row r="2" spans="1:24">
      <c r="A2" s="3" t="s">
        <v>24</v>
      </c>
      <c r="B2" s="3"/>
      <c r="C2" s="3"/>
      <c r="D2" s="3"/>
      <c r="E2" s="3"/>
      <c r="F2" s="10" t="s">
        <v>20</v>
      </c>
      <c r="G2" s="3"/>
      <c r="H2" s="3"/>
      <c r="I2" s="3"/>
      <c r="J2" s="3"/>
      <c r="K2" s="3"/>
      <c r="L2" s="3"/>
      <c r="M2" s="10" t="s">
        <v>27</v>
      </c>
      <c r="N2" s="3"/>
      <c r="O2" s="3"/>
      <c r="P2" s="3"/>
      <c r="R2" s="10" t="s">
        <v>35</v>
      </c>
    </row>
    <row r="3" spans="1:24">
      <c r="A3" s="15" t="s">
        <v>1</v>
      </c>
      <c r="B3" s="15"/>
      <c r="C3" s="15"/>
      <c r="D3" s="15"/>
      <c r="E3" s="15"/>
      <c r="F3" s="15" t="s">
        <v>3</v>
      </c>
      <c r="G3" s="15"/>
      <c r="H3" s="15"/>
      <c r="I3" s="15"/>
      <c r="J3" s="15"/>
      <c r="K3" s="15"/>
      <c r="L3" s="15"/>
      <c r="M3" s="15" t="s">
        <v>5</v>
      </c>
      <c r="N3" s="15"/>
      <c r="O3" s="15"/>
      <c r="P3" s="15"/>
      <c r="R3" s="15" t="s">
        <v>7</v>
      </c>
    </row>
    <row r="4" spans="1:24">
      <c r="A4" s="16" t="s">
        <v>0</v>
      </c>
      <c r="B4" s="17" t="s">
        <v>16</v>
      </c>
      <c r="C4" s="17" t="s">
        <v>21</v>
      </c>
      <c r="D4" s="17" t="s">
        <v>16</v>
      </c>
      <c r="E4" s="17"/>
      <c r="F4" s="18" t="s">
        <v>12</v>
      </c>
      <c r="G4" s="17" t="s">
        <v>16</v>
      </c>
      <c r="H4" s="17" t="s">
        <v>21</v>
      </c>
      <c r="I4" s="17" t="s">
        <v>16</v>
      </c>
      <c r="J4" s="17"/>
      <c r="K4" s="17"/>
      <c r="L4" s="17"/>
      <c r="M4" s="18" t="s">
        <v>13</v>
      </c>
      <c r="N4" s="17"/>
      <c r="O4" s="17"/>
      <c r="P4" s="17"/>
      <c r="R4" s="18" t="s">
        <v>14</v>
      </c>
      <c r="W4" s="1"/>
    </row>
    <row r="5" spans="1:24">
      <c r="A5" s="12">
        <v>-40</v>
      </c>
      <c r="B5" s="13">
        <v>13</v>
      </c>
      <c r="C5" s="10" t="s">
        <v>22</v>
      </c>
      <c r="D5" s="4">
        <f>256*6.4/HEX2DEC(C5)</f>
        <v>13.003174603174603</v>
      </c>
      <c r="F5" s="5">
        <v>0</v>
      </c>
      <c r="G5" s="14">
        <v>0</v>
      </c>
      <c r="H5" s="10" t="s">
        <v>17</v>
      </c>
      <c r="I5" s="6">
        <f>+(HEX2DEC(H5)-128)/1.28</f>
        <v>0</v>
      </c>
      <c r="M5" s="2">
        <v>800</v>
      </c>
      <c r="N5" s="14">
        <v>0</v>
      </c>
      <c r="O5" s="10" t="s">
        <v>17</v>
      </c>
      <c r="P5" s="6">
        <f t="shared" ref="P5:P12" si="0">+(HEX2DEC(O5)-128)/1.28</f>
        <v>0</v>
      </c>
      <c r="R5" s="5">
        <v>0</v>
      </c>
      <c r="S5" s="14">
        <v>0</v>
      </c>
      <c r="T5" s="10" t="s">
        <v>28</v>
      </c>
      <c r="U5" s="6">
        <f>+(HEX2DEC(T5))/1.28</f>
        <v>0</v>
      </c>
      <c r="W5" s="2"/>
      <c r="X5" s="11"/>
    </row>
    <row r="6" spans="1:24">
      <c r="A6" s="12">
        <v>-16</v>
      </c>
      <c r="B6" s="13">
        <v>14</v>
      </c>
      <c r="C6" s="10" t="s">
        <v>23</v>
      </c>
      <c r="D6" s="4">
        <f t="shared" ref="D6:D13" si="1">256*6.4/HEX2DEC(C6)</f>
        <v>14.003418803418803</v>
      </c>
      <c r="F6" s="5">
        <v>1.6</v>
      </c>
      <c r="G6" s="14">
        <v>0</v>
      </c>
      <c r="H6" s="10" t="s">
        <v>17</v>
      </c>
      <c r="I6" s="6">
        <f t="shared" ref="I6:I21" si="2">+(HEX2DEC(H6)-128)/1.28</f>
        <v>0</v>
      </c>
      <c r="M6" s="2">
        <v>1600</v>
      </c>
      <c r="N6" s="14">
        <v>0</v>
      </c>
      <c r="O6" s="10" t="s">
        <v>17</v>
      </c>
      <c r="P6" s="6">
        <f t="shared" si="0"/>
        <v>0</v>
      </c>
      <c r="R6" s="5">
        <v>12.5</v>
      </c>
      <c r="S6" s="14">
        <v>0</v>
      </c>
      <c r="T6" s="10" t="s">
        <v>28</v>
      </c>
      <c r="U6" s="6">
        <f t="shared" ref="U6:U13" si="3">+(HEX2DEC(T6))/1.28</f>
        <v>0</v>
      </c>
      <c r="W6" s="2"/>
      <c r="X6" s="11"/>
    </row>
    <row r="7" spans="1:24">
      <c r="A7" s="12">
        <v>8</v>
      </c>
      <c r="B7" s="13">
        <v>14</v>
      </c>
      <c r="C7" s="10" t="s">
        <v>23</v>
      </c>
      <c r="D7" s="4">
        <f t="shared" si="1"/>
        <v>14.003418803418803</v>
      </c>
      <c r="F7" s="5">
        <v>3.2</v>
      </c>
      <c r="G7" s="14">
        <v>0</v>
      </c>
      <c r="H7" s="10" t="s">
        <v>17</v>
      </c>
      <c r="I7" s="6">
        <f t="shared" si="2"/>
        <v>0</v>
      </c>
      <c r="M7" s="2">
        <v>2400</v>
      </c>
      <c r="N7" s="14">
        <v>4.6875</v>
      </c>
      <c r="O7" s="10" t="s">
        <v>18</v>
      </c>
      <c r="P7" s="6">
        <f t="shared" si="0"/>
        <v>4.6875</v>
      </c>
      <c r="R7" s="5">
        <v>25</v>
      </c>
      <c r="S7" s="14">
        <v>0</v>
      </c>
      <c r="T7" s="10" t="s">
        <v>28</v>
      </c>
      <c r="U7" s="6">
        <f t="shared" si="3"/>
        <v>0</v>
      </c>
      <c r="W7" s="2"/>
      <c r="X7" s="11"/>
    </row>
    <row r="8" spans="1:24">
      <c r="A8" s="12">
        <v>32</v>
      </c>
      <c r="B8" s="13">
        <v>14</v>
      </c>
      <c r="C8" s="10" t="s">
        <v>23</v>
      </c>
      <c r="D8" s="4">
        <f t="shared" si="1"/>
        <v>14.003418803418803</v>
      </c>
      <c r="F8" s="5">
        <v>4.8</v>
      </c>
      <c r="G8" s="14">
        <v>0</v>
      </c>
      <c r="H8" s="10" t="s">
        <v>17</v>
      </c>
      <c r="I8" s="6">
        <f t="shared" si="2"/>
        <v>0</v>
      </c>
      <c r="M8" s="2">
        <v>3200</v>
      </c>
      <c r="N8" s="14">
        <v>4.6875</v>
      </c>
      <c r="O8" s="10" t="s">
        <v>18</v>
      </c>
      <c r="P8" s="6">
        <f t="shared" si="0"/>
        <v>4.6875</v>
      </c>
      <c r="R8" s="5">
        <v>37.5</v>
      </c>
      <c r="S8" s="14">
        <v>3.125</v>
      </c>
      <c r="T8" s="10" t="s">
        <v>29</v>
      </c>
      <c r="U8" s="6">
        <f t="shared" si="3"/>
        <v>3.125</v>
      </c>
      <c r="W8" s="2"/>
      <c r="X8" s="11"/>
    </row>
    <row r="9" spans="1:24">
      <c r="A9" s="12">
        <v>56</v>
      </c>
      <c r="B9" s="13">
        <v>14</v>
      </c>
      <c r="C9" s="10" t="s">
        <v>23</v>
      </c>
      <c r="D9" s="4">
        <f t="shared" si="1"/>
        <v>14.003418803418803</v>
      </c>
      <c r="F9" s="5">
        <v>6.4</v>
      </c>
      <c r="G9" s="14">
        <v>0</v>
      </c>
      <c r="H9" s="10" t="s">
        <v>17</v>
      </c>
      <c r="I9" s="6">
        <f t="shared" si="2"/>
        <v>0</v>
      </c>
      <c r="M9" s="2">
        <v>4000</v>
      </c>
      <c r="N9" s="14">
        <v>10.15625</v>
      </c>
      <c r="O9" s="10" t="s">
        <v>19</v>
      </c>
      <c r="P9" s="6">
        <f t="shared" si="0"/>
        <v>10.15625</v>
      </c>
      <c r="R9" s="5">
        <v>50</v>
      </c>
      <c r="S9" s="14">
        <v>3.90625</v>
      </c>
      <c r="T9" s="10" t="s">
        <v>30</v>
      </c>
      <c r="U9" s="6">
        <f t="shared" si="3"/>
        <v>3.90625</v>
      </c>
      <c r="W9" s="2"/>
      <c r="X9" s="11"/>
    </row>
    <row r="10" spans="1:24">
      <c r="A10" s="12">
        <v>80</v>
      </c>
      <c r="B10" s="13">
        <v>14</v>
      </c>
      <c r="C10" s="10" t="s">
        <v>23</v>
      </c>
      <c r="D10" s="4">
        <f t="shared" si="1"/>
        <v>14.003418803418803</v>
      </c>
      <c r="F10" s="5">
        <v>8</v>
      </c>
      <c r="G10" s="14">
        <v>0</v>
      </c>
      <c r="H10" s="10" t="s">
        <v>17</v>
      </c>
      <c r="I10" s="6">
        <f t="shared" si="2"/>
        <v>0</v>
      </c>
      <c r="M10" s="2">
        <v>4800</v>
      </c>
      <c r="N10" s="14">
        <v>10.15625</v>
      </c>
      <c r="O10" s="10" t="s">
        <v>19</v>
      </c>
      <c r="P10" s="6">
        <f t="shared" si="0"/>
        <v>10.15625</v>
      </c>
      <c r="R10" s="5">
        <v>62.5</v>
      </c>
      <c r="S10" s="14">
        <v>4.6875</v>
      </c>
      <c r="T10" s="10" t="s">
        <v>31</v>
      </c>
      <c r="U10" s="6">
        <f t="shared" si="3"/>
        <v>4.6875</v>
      </c>
      <c r="W10" s="2"/>
      <c r="X10" s="11"/>
    </row>
    <row r="11" spans="1:24">
      <c r="A11" s="12">
        <v>104</v>
      </c>
      <c r="B11" s="13">
        <v>13</v>
      </c>
      <c r="C11" s="10" t="s">
        <v>22</v>
      </c>
      <c r="D11" s="4">
        <f t="shared" si="1"/>
        <v>13.003174603174603</v>
      </c>
      <c r="F11" s="5">
        <v>9.6</v>
      </c>
      <c r="G11" s="14">
        <v>4.6875</v>
      </c>
      <c r="H11" s="10" t="s">
        <v>18</v>
      </c>
      <c r="I11" s="6">
        <f t="shared" si="2"/>
        <v>4.6875</v>
      </c>
      <c r="M11" s="2">
        <v>5600</v>
      </c>
      <c r="N11" s="14">
        <v>14.84375</v>
      </c>
      <c r="O11" s="10" t="s">
        <v>26</v>
      </c>
      <c r="P11" s="6">
        <f t="shared" si="0"/>
        <v>14.84375</v>
      </c>
      <c r="R11" s="5">
        <v>75</v>
      </c>
      <c r="S11" s="14">
        <v>6.25</v>
      </c>
      <c r="T11" s="10" t="s">
        <v>32</v>
      </c>
      <c r="U11" s="6">
        <f t="shared" si="3"/>
        <v>6.25</v>
      </c>
      <c r="W11" s="2"/>
      <c r="X11" s="11"/>
    </row>
    <row r="12" spans="1:24">
      <c r="A12" s="12">
        <v>128</v>
      </c>
      <c r="B12" s="13">
        <v>13</v>
      </c>
      <c r="C12" s="10" t="s">
        <v>22</v>
      </c>
      <c r="D12" s="4">
        <f t="shared" si="1"/>
        <v>13.003174603174603</v>
      </c>
      <c r="F12" s="5">
        <v>11.2</v>
      </c>
      <c r="G12" s="14">
        <v>4.6875</v>
      </c>
      <c r="H12" s="10" t="s">
        <v>18</v>
      </c>
      <c r="I12" s="6">
        <f t="shared" si="2"/>
        <v>4.6875</v>
      </c>
      <c r="M12" s="2">
        <v>6400</v>
      </c>
      <c r="N12" s="14">
        <v>14.84375</v>
      </c>
      <c r="O12" s="10" t="s">
        <v>26</v>
      </c>
      <c r="P12" s="6">
        <f t="shared" si="0"/>
        <v>14.84375</v>
      </c>
      <c r="R12" s="5">
        <v>87.5</v>
      </c>
      <c r="S12" s="14">
        <v>7.03125</v>
      </c>
      <c r="T12" s="10" t="s">
        <v>33</v>
      </c>
      <c r="U12" s="6">
        <f t="shared" si="3"/>
        <v>7.03125</v>
      </c>
      <c r="W12" s="2"/>
      <c r="X12" s="11"/>
    </row>
    <row r="13" spans="1:24">
      <c r="A13" s="12">
        <v>152</v>
      </c>
      <c r="B13" s="13">
        <v>13</v>
      </c>
      <c r="C13" s="10" t="s">
        <v>22</v>
      </c>
      <c r="D13" s="4">
        <f t="shared" si="1"/>
        <v>13.003174603174603</v>
      </c>
      <c r="F13" s="5">
        <v>12.8</v>
      </c>
      <c r="G13" s="14">
        <v>4.6875</v>
      </c>
      <c r="H13" s="10" t="s">
        <v>18</v>
      </c>
      <c r="I13" s="6">
        <f t="shared" si="2"/>
        <v>4.6875</v>
      </c>
      <c r="M13" s="3"/>
      <c r="N13" s="3"/>
      <c r="O13" s="3"/>
      <c r="P13" s="3"/>
      <c r="R13" s="5">
        <v>100</v>
      </c>
      <c r="S13" s="14">
        <v>7.8125</v>
      </c>
      <c r="T13" s="10" t="s">
        <v>34</v>
      </c>
      <c r="U13" s="6">
        <f t="shared" si="3"/>
        <v>7.8125</v>
      </c>
      <c r="W13" s="2"/>
      <c r="X13" s="11"/>
    </row>
    <row r="14" spans="1:24">
      <c r="F14" s="5">
        <v>14.4</v>
      </c>
      <c r="G14" s="14">
        <v>4.6875</v>
      </c>
      <c r="H14" s="10" t="s">
        <v>18</v>
      </c>
      <c r="I14" s="6">
        <f t="shared" si="2"/>
        <v>4.6875</v>
      </c>
      <c r="W14" s="2"/>
      <c r="X14" s="11"/>
    </row>
    <row r="15" spans="1:24">
      <c r="F15" s="5">
        <v>16</v>
      </c>
      <c r="G15" s="14">
        <v>4.6875</v>
      </c>
      <c r="H15" s="10" t="s">
        <v>18</v>
      </c>
      <c r="I15" s="6">
        <f t="shared" si="2"/>
        <v>4.6875</v>
      </c>
      <c r="W15" s="2"/>
      <c r="X15" s="11"/>
    </row>
    <row r="16" spans="1:24">
      <c r="F16" s="5">
        <v>17.600000000000001</v>
      </c>
      <c r="G16" s="14">
        <v>10.15625</v>
      </c>
      <c r="H16" s="10" t="s">
        <v>19</v>
      </c>
      <c r="I16" s="6">
        <f t="shared" si="2"/>
        <v>10.15625</v>
      </c>
      <c r="W16" s="2"/>
      <c r="X16" s="11"/>
    </row>
    <row r="17" spans="6:29">
      <c r="F17" s="5">
        <v>19.2</v>
      </c>
      <c r="G17" s="14">
        <v>10.15625</v>
      </c>
      <c r="H17" s="10" t="s">
        <v>19</v>
      </c>
      <c r="I17" s="6">
        <f t="shared" si="2"/>
        <v>10.15625</v>
      </c>
      <c r="W17" s="2"/>
      <c r="X17" s="11"/>
    </row>
    <row r="18" spans="6:29">
      <c r="F18" s="5">
        <v>20.8</v>
      </c>
      <c r="G18" s="14">
        <v>10.15625</v>
      </c>
      <c r="H18" s="10" t="s">
        <v>19</v>
      </c>
      <c r="I18" s="6">
        <f t="shared" si="2"/>
        <v>10.15625</v>
      </c>
      <c r="W18" s="2"/>
      <c r="X18" s="11"/>
    </row>
    <row r="19" spans="6:29">
      <c r="F19" s="5">
        <v>22.4</v>
      </c>
      <c r="G19" s="14">
        <v>10.15625</v>
      </c>
      <c r="H19" s="10" t="s">
        <v>19</v>
      </c>
      <c r="I19" s="6">
        <f t="shared" si="2"/>
        <v>10.15625</v>
      </c>
      <c r="W19" s="2"/>
      <c r="X19" s="11"/>
    </row>
    <row r="20" spans="6:29">
      <c r="F20" s="5">
        <v>24</v>
      </c>
      <c r="G20" s="14">
        <v>10.15625</v>
      </c>
      <c r="H20" s="10" t="s">
        <v>19</v>
      </c>
      <c r="I20" s="6">
        <f t="shared" si="2"/>
        <v>10.15625</v>
      </c>
      <c r="W20" s="2"/>
      <c r="X20" s="11"/>
    </row>
    <row r="21" spans="6:29">
      <c r="F21" s="5">
        <v>25.6</v>
      </c>
      <c r="G21" s="14">
        <v>10.15625</v>
      </c>
      <c r="H21" s="10" t="s">
        <v>19</v>
      </c>
      <c r="I21" s="6">
        <f t="shared" si="2"/>
        <v>10.15625</v>
      </c>
      <c r="W21" s="2"/>
      <c r="X21" s="11"/>
    </row>
    <row r="22" spans="6:29" ht="15.75" thickBot="1">
      <c r="M22" s="7" t="s">
        <v>11</v>
      </c>
      <c r="N22" s="8">
        <v>104</v>
      </c>
      <c r="P22" s="7" t="s">
        <v>10</v>
      </c>
      <c r="Q22" s="9">
        <v>100</v>
      </c>
    </row>
    <row r="23" spans="6:29">
      <c r="M23" s="20" t="s">
        <v>41</v>
      </c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2"/>
    </row>
    <row r="24" spans="6:29" ht="15.75" thickBot="1">
      <c r="M24" s="29">
        <v>0</v>
      </c>
      <c r="N24" s="30">
        <v>1.6</v>
      </c>
      <c r="O24" s="30">
        <v>3.2</v>
      </c>
      <c r="P24" s="30">
        <v>4.8</v>
      </c>
      <c r="Q24" s="30">
        <v>6.4</v>
      </c>
      <c r="R24" s="30">
        <v>8</v>
      </c>
      <c r="S24" s="30">
        <v>9.6</v>
      </c>
      <c r="T24" s="30">
        <v>11.2</v>
      </c>
      <c r="U24" s="30">
        <v>12.8</v>
      </c>
      <c r="V24" s="30">
        <v>14.4</v>
      </c>
      <c r="W24" s="30">
        <v>16</v>
      </c>
      <c r="X24" s="30">
        <v>17.600000000000001</v>
      </c>
      <c r="Y24" s="30">
        <v>19.2</v>
      </c>
      <c r="Z24" s="30">
        <v>20.8</v>
      </c>
      <c r="AA24" s="30">
        <v>22.4</v>
      </c>
      <c r="AB24" s="30">
        <v>24</v>
      </c>
      <c r="AC24" s="31">
        <v>25.6</v>
      </c>
    </row>
    <row r="25" spans="6:29">
      <c r="K25" s="23" t="s">
        <v>42</v>
      </c>
      <c r="L25" s="26">
        <v>800</v>
      </c>
      <c r="M25" s="33">
        <f>+VLOOKUP($N$22,$A$5:$B$13,2,FALSE)/(((1+0.01*VLOOKUP($L25,$M$5:$N$12,2,FALSE))+(0.01*VLOOKUP($Q$22,$R$5:$S$13,2,FALSE)))*(1+0.01*VLOOKUP(M$24,$F$5:$G$21,2,FALSE)))</f>
        <v>12.057971014492754</v>
      </c>
      <c r="N25" s="34">
        <f>+VLOOKUP($N$22,$A$5:$B$13,2,FALSE)/(((1+0.01*VLOOKUP($L25,$M$5:$N$12,2,FALSE))+(0.01*VLOOKUP($Q$22,$R$5:$S$13,2,FALSE)))*(1+0.01*VLOOKUP(N$24,$F$5:$G$21,2,FALSE)))</f>
        <v>12.057971014492754</v>
      </c>
      <c r="O25" s="34">
        <f>+VLOOKUP($N$22,$A$5:$B$13,2,FALSE)/(((1+0.01*VLOOKUP($L25,$M$5:$N$12,2,FALSE))+(0.01*VLOOKUP($Q$22,$R$5:$S$13,2,FALSE)))*(1+0.01*VLOOKUP(O$24,$F$5:$G$21,2,FALSE)))</f>
        <v>12.057971014492754</v>
      </c>
      <c r="P25" s="34">
        <f>+VLOOKUP($N$22,$A$5:$B$13,2,FALSE)/(((1+0.01*VLOOKUP($L25,$M$5:$N$12,2,FALSE))+(0.01*VLOOKUP($Q$22,$R$5:$S$13,2,FALSE)))*(1+0.01*VLOOKUP(P$24,$F$5:$G$21,2,FALSE)))</f>
        <v>12.057971014492754</v>
      </c>
      <c r="Q25" s="34">
        <f>+VLOOKUP($N$22,$A$5:$B$13,2,FALSE)/(((1+0.01*VLOOKUP($L25,$M$5:$N$12,2,FALSE))+(0.01*VLOOKUP($Q$22,$R$5:$S$13,2,FALSE)))*(1+0.01*VLOOKUP(Q$24,$F$5:$G$21,2,FALSE)))</f>
        <v>12.057971014492754</v>
      </c>
      <c r="R25" s="34">
        <f>+VLOOKUP($N$22,$A$5:$B$13,2,FALSE)/(((1+0.01*VLOOKUP($L25,$M$5:$N$12,2,FALSE))+(0.01*VLOOKUP($Q$22,$R$5:$S$13,2,FALSE)))*(1+0.01*VLOOKUP(R$24,$F$5:$G$21,2,FALSE)))</f>
        <v>12.057971014492754</v>
      </c>
      <c r="S25" s="34">
        <f>+VLOOKUP($N$22,$A$5:$B$13,2,FALSE)/(((1+0.01*VLOOKUP($L25,$M$5:$N$12,2,FALSE))+(0.01*VLOOKUP($Q$22,$R$5:$S$13,2,FALSE)))*(1+0.01*VLOOKUP(S$24,$F$5:$G$21,2,FALSE)))</f>
        <v>11.518061864590093</v>
      </c>
      <c r="T25" s="34">
        <f>+VLOOKUP($N$22,$A$5:$B$13,2,FALSE)/(((1+0.01*VLOOKUP($L25,$M$5:$N$12,2,FALSE))+(0.01*VLOOKUP($Q$22,$R$5:$S$13,2,FALSE)))*(1+0.01*VLOOKUP(T$24,$F$5:$G$21,2,FALSE)))</f>
        <v>11.518061864590093</v>
      </c>
      <c r="U25" s="34">
        <f>+VLOOKUP($N$22,$A$5:$B$13,2,FALSE)/(((1+0.01*VLOOKUP($L25,$M$5:$N$12,2,FALSE))+(0.01*VLOOKUP($Q$22,$R$5:$S$13,2,FALSE)))*(1+0.01*VLOOKUP(U$24,$F$5:$G$21,2,FALSE)))</f>
        <v>11.518061864590093</v>
      </c>
      <c r="V25" s="34">
        <f>+VLOOKUP($N$22,$A$5:$B$13,2,FALSE)/(((1+0.01*VLOOKUP($L25,$M$5:$N$12,2,FALSE))+(0.01*VLOOKUP($Q$22,$R$5:$S$13,2,FALSE)))*(1+0.01*VLOOKUP(V$24,$F$5:$G$21,2,FALSE)))</f>
        <v>11.518061864590093</v>
      </c>
      <c r="W25" s="34">
        <f>+VLOOKUP($N$22,$A$5:$B$13,2,FALSE)/(((1+0.01*VLOOKUP($L25,$M$5:$N$12,2,FALSE))+(0.01*VLOOKUP($Q$22,$R$5:$S$13,2,FALSE)))*(1+0.01*VLOOKUP(W$24,$F$5:$G$21,2,FALSE)))</f>
        <v>11.518061864590093</v>
      </c>
      <c r="X25" s="34">
        <f>+VLOOKUP($N$22,$A$5:$B$13,2,FALSE)/(((1+0.01*VLOOKUP($L25,$M$5:$N$12,2,FALSE))+(0.01*VLOOKUP($Q$22,$R$5:$S$13,2,FALSE)))*(1+0.01*VLOOKUP(X$24,$F$5:$G$21,2,FALSE)))</f>
        <v>10.946243190461507</v>
      </c>
      <c r="Y25" s="34">
        <f>+VLOOKUP($N$22,$A$5:$B$13,2,FALSE)/(((1+0.01*VLOOKUP($L25,$M$5:$N$12,2,FALSE))+(0.01*VLOOKUP($Q$22,$R$5:$S$13,2,FALSE)))*(1+0.01*VLOOKUP(Y$24,$F$5:$G$21,2,FALSE)))</f>
        <v>10.946243190461507</v>
      </c>
      <c r="Z25" s="34">
        <f>+VLOOKUP($N$22,$A$5:$B$13,2,FALSE)/(((1+0.01*VLOOKUP($L25,$M$5:$N$12,2,FALSE))+(0.01*VLOOKUP($Q$22,$R$5:$S$13,2,FALSE)))*(1+0.01*VLOOKUP(Z$24,$F$5:$G$21,2,FALSE)))</f>
        <v>10.946243190461507</v>
      </c>
      <c r="AA25" s="34">
        <f>+VLOOKUP($N$22,$A$5:$B$13,2,FALSE)/(((1+0.01*VLOOKUP($L25,$M$5:$N$12,2,FALSE))+(0.01*VLOOKUP($Q$22,$R$5:$S$13,2,FALSE)))*(1+0.01*VLOOKUP(AA$24,$F$5:$G$21,2,FALSE)))</f>
        <v>10.946243190461507</v>
      </c>
      <c r="AB25" s="34">
        <f>+VLOOKUP($N$22,$A$5:$B$13,2,FALSE)/(((1+0.01*VLOOKUP($L25,$M$5:$N$12,2,FALSE))+(0.01*VLOOKUP($Q$22,$R$5:$S$13,2,FALSE)))*(1+0.01*VLOOKUP(AB$24,$F$5:$G$21,2,FALSE)))</f>
        <v>10.946243190461507</v>
      </c>
      <c r="AC25" s="35">
        <f>+VLOOKUP($N$22,$A$5:$B$13,2,FALSE)/(((1+0.01*VLOOKUP($L25,$M$5:$N$12,2,FALSE))+(0.01*VLOOKUP($Q$22,$R$5:$S$13,2,FALSE)))*(1+0.01*VLOOKUP(AC$24,$F$5:$G$21,2,FALSE)))</f>
        <v>10.946243190461507</v>
      </c>
    </row>
    <row r="26" spans="6:29">
      <c r="K26" s="24"/>
      <c r="L26" s="27">
        <v>1600</v>
      </c>
      <c r="M26" s="36">
        <f>+VLOOKUP($N$22,$A$5:$B$13,2,FALSE)/(((1+0.01*VLOOKUP($L26,$M$5:$N$12,2,FALSE))+(0.01*VLOOKUP($Q$22,$R$5:$S$13,2,FALSE)))*(1+0.01*VLOOKUP(M$24,$F$5:$G$21,2,FALSE)))</f>
        <v>12.057971014492754</v>
      </c>
      <c r="N26" s="32">
        <f>+VLOOKUP($N$22,$A$5:$B$13,2,FALSE)/(((1+0.01*VLOOKUP($L26,$M$5:$N$12,2,FALSE))+(0.01*VLOOKUP($Q$22,$R$5:$S$13,2,FALSE)))*(1+0.01*VLOOKUP(N$24,$F$5:$G$21,2,FALSE)))</f>
        <v>12.057971014492754</v>
      </c>
      <c r="O26" s="32">
        <f>+VLOOKUP($N$22,$A$5:$B$13,2,FALSE)/(((1+0.01*VLOOKUP($L26,$M$5:$N$12,2,FALSE))+(0.01*VLOOKUP($Q$22,$R$5:$S$13,2,FALSE)))*(1+0.01*VLOOKUP(O$24,$F$5:$G$21,2,FALSE)))</f>
        <v>12.057971014492754</v>
      </c>
      <c r="P26" s="32">
        <f>+VLOOKUP($N$22,$A$5:$B$13,2,FALSE)/(((1+0.01*VLOOKUP($L26,$M$5:$N$12,2,FALSE))+(0.01*VLOOKUP($Q$22,$R$5:$S$13,2,FALSE)))*(1+0.01*VLOOKUP(P$24,$F$5:$G$21,2,FALSE)))</f>
        <v>12.057971014492754</v>
      </c>
      <c r="Q26" s="32">
        <f>+VLOOKUP($N$22,$A$5:$B$13,2,FALSE)/(((1+0.01*VLOOKUP($L26,$M$5:$N$12,2,FALSE))+(0.01*VLOOKUP($Q$22,$R$5:$S$13,2,FALSE)))*(1+0.01*VLOOKUP(Q$24,$F$5:$G$21,2,FALSE)))</f>
        <v>12.057971014492754</v>
      </c>
      <c r="R26" s="32">
        <f>+VLOOKUP($N$22,$A$5:$B$13,2,FALSE)/(((1+0.01*VLOOKUP($L26,$M$5:$N$12,2,FALSE))+(0.01*VLOOKUP($Q$22,$R$5:$S$13,2,FALSE)))*(1+0.01*VLOOKUP(R$24,$F$5:$G$21,2,FALSE)))</f>
        <v>12.057971014492754</v>
      </c>
      <c r="S26" s="32">
        <f>+VLOOKUP($N$22,$A$5:$B$13,2,FALSE)/(((1+0.01*VLOOKUP($L26,$M$5:$N$12,2,FALSE))+(0.01*VLOOKUP($Q$22,$R$5:$S$13,2,FALSE)))*(1+0.01*VLOOKUP(S$24,$F$5:$G$21,2,FALSE)))</f>
        <v>11.518061864590093</v>
      </c>
      <c r="T26" s="32">
        <f>+VLOOKUP($N$22,$A$5:$B$13,2,FALSE)/(((1+0.01*VLOOKUP($L26,$M$5:$N$12,2,FALSE))+(0.01*VLOOKUP($Q$22,$R$5:$S$13,2,FALSE)))*(1+0.01*VLOOKUP(T$24,$F$5:$G$21,2,FALSE)))</f>
        <v>11.518061864590093</v>
      </c>
      <c r="U26" s="32">
        <f>+VLOOKUP($N$22,$A$5:$B$13,2,FALSE)/(((1+0.01*VLOOKUP($L26,$M$5:$N$12,2,FALSE))+(0.01*VLOOKUP($Q$22,$R$5:$S$13,2,FALSE)))*(1+0.01*VLOOKUP(U$24,$F$5:$G$21,2,FALSE)))</f>
        <v>11.518061864590093</v>
      </c>
      <c r="V26" s="32">
        <f>+VLOOKUP($N$22,$A$5:$B$13,2,FALSE)/(((1+0.01*VLOOKUP($L26,$M$5:$N$12,2,FALSE))+(0.01*VLOOKUP($Q$22,$R$5:$S$13,2,FALSE)))*(1+0.01*VLOOKUP(V$24,$F$5:$G$21,2,FALSE)))</f>
        <v>11.518061864590093</v>
      </c>
      <c r="W26" s="32">
        <f>+VLOOKUP($N$22,$A$5:$B$13,2,FALSE)/(((1+0.01*VLOOKUP($L26,$M$5:$N$12,2,FALSE))+(0.01*VLOOKUP($Q$22,$R$5:$S$13,2,FALSE)))*(1+0.01*VLOOKUP(W$24,$F$5:$G$21,2,FALSE)))</f>
        <v>11.518061864590093</v>
      </c>
      <c r="X26" s="32">
        <f>+VLOOKUP($N$22,$A$5:$B$13,2,FALSE)/(((1+0.01*VLOOKUP($L26,$M$5:$N$12,2,FALSE))+(0.01*VLOOKUP($Q$22,$R$5:$S$13,2,FALSE)))*(1+0.01*VLOOKUP(X$24,$F$5:$G$21,2,FALSE)))</f>
        <v>10.946243190461507</v>
      </c>
      <c r="Y26" s="32">
        <f>+VLOOKUP($N$22,$A$5:$B$13,2,FALSE)/(((1+0.01*VLOOKUP($L26,$M$5:$N$12,2,FALSE))+(0.01*VLOOKUP($Q$22,$R$5:$S$13,2,FALSE)))*(1+0.01*VLOOKUP(Y$24,$F$5:$G$21,2,FALSE)))</f>
        <v>10.946243190461507</v>
      </c>
      <c r="Z26" s="32">
        <f>+VLOOKUP($N$22,$A$5:$B$13,2,FALSE)/(((1+0.01*VLOOKUP($L26,$M$5:$N$12,2,FALSE))+(0.01*VLOOKUP($Q$22,$R$5:$S$13,2,FALSE)))*(1+0.01*VLOOKUP(Z$24,$F$5:$G$21,2,FALSE)))</f>
        <v>10.946243190461507</v>
      </c>
      <c r="AA26" s="32">
        <f>+VLOOKUP($N$22,$A$5:$B$13,2,FALSE)/(((1+0.01*VLOOKUP($L26,$M$5:$N$12,2,FALSE))+(0.01*VLOOKUP($Q$22,$R$5:$S$13,2,FALSE)))*(1+0.01*VLOOKUP(AA$24,$F$5:$G$21,2,FALSE)))</f>
        <v>10.946243190461507</v>
      </c>
      <c r="AB26" s="32">
        <f>+VLOOKUP($N$22,$A$5:$B$13,2,FALSE)/(((1+0.01*VLOOKUP($L26,$M$5:$N$12,2,FALSE))+(0.01*VLOOKUP($Q$22,$R$5:$S$13,2,FALSE)))*(1+0.01*VLOOKUP(AB$24,$F$5:$G$21,2,FALSE)))</f>
        <v>10.946243190461507</v>
      </c>
      <c r="AC26" s="37">
        <f>+VLOOKUP($N$22,$A$5:$B$13,2,FALSE)/(((1+0.01*VLOOKUP($L26,$M$5:$N$12,2,FALSE))+(0.01*VLOOKUP($Q$22,$R$5:$S$13,2,FALSE)))*(1+0.01*VLOOKUP(AC$24,$F$5:$G$21,2,FALSE)))</f>
        <v>10.946243190461507</v>
      </c>
    </row>
    <row r="27" spans="6:29">
      <c r="K27" s="24"/>
      <c r="L27" s="27">
        <v>2400</v>
      </c>
      <c r="M27" s="36">
        <f>+VLOOKUP($N$22,$A$5:$B$13,2,FALSE)/(((1+0.01*VLOOKUP($L27,$M$5:$N$12,2,FALSE))+(0.01*VLOOKUP($Q$22,$R$5:$S$13,2,FALSE)))*(1+0.01*VLOOKUP(M$24,$F$5:$G$21,2,FALSE)))</f>
        <v>11.555555555555555</v>
      </c>
      <c r="N27" s="32">
        <f>+VLOOKUP($N$22,$A$5:$B$13,2,FALSE)/(((1+0.01*VLOOKUP($L27,$M$5:$N$12,2,FALSE))+(0.01*VLOOKUP($Q$22,$R$5:$S$13,2,FALSE)))*(1+0.01*VLOOKUP(N$24,$F$5:$G$21,2,FALSE)))</f>
        <v>11.555555555555555</v>
      </c>
      <c r="O27" s="32">
        <f>+VLOOKUP($N$22,$A$5:$B$13,2,FALSE)/(((1+0.01*VLOOKUP($L27,$M$5:$N$12,2,FALSE))+(0.01*VLOOKUP($Q$22,$R$5:$S$13,2,FALSE)))*(1+0.01*VLOOKUP(O$24,$F$5:$G$21,2,FALSE)))</f>
        <v>11.555555555555555</v>
      </c>
      <c r="P27" s="32">
        <f>+VLOOKUP($N$22,$A$5:$B$13,2,FALSE)/(((1+0.01*VLOOKUP($L27,$M$5:$N$12,2,FALSE))+(0.01*VLOOKUP($Q$22,$R$5:$S$13,2,FALSE)))*(1+0.01*VLOOKUP(P$24,$F$5:$G$21,2,FALSE)))</f>
        <v>11.555555555555555</v>
      </c>
      <c r="Q27" s="32">
        <f>+VLOOKUP($N$22,$A$5:$B$13,2,FALSE)/(((1+0.01*VLOOKUP($L27,$M$5:$N$12,2,FALSE))+(0.01*VLOOKUP($Q$22,$R$5:$S$13,2,FALSE)))*(1+0.01*VLOOKUP(Q$24,$F$5:$G$21,2,FALSE)))</f>
        <v>11.555555555555555</v>
      </c>
      <c r="R27" s="32">
        <f>+VLOOKUP($N$22,$A$5:$B$13,2,FALSE)/(((1+0.01*VLOOKUP($L27,$M$5:$N$12,2,FALSE))+(0.01*VLOOKUP($Q$22,$R$5:$S$13,2,FALSE)))*(1+0.01*VLOOKUP(R$24,$F$5:$G$21,2,FALSE)))</f>
        <v>11.555555555555555</v>
      </c>
      <c r="S27" s="32">
        <f>+VLOOKUP($N$22,$A$5:$B$13,2,FALSE)/(((1+0.01*VLOOKUP($L27,$M$5:$N$12,2,FALSE))+(0.01*VLOOKUP($Q$22,$R$5:$S$13,2,FALSE)))*(1+0.01*VLOOKUP(S$24,$F$5:$G$21,2,FALSE)))</f>
        <v>11.038142620232172</v>
      </c>
      <c r="T27" s="32">
        <f>+VLOOKUP($N$22,$A$5:$B$13,2,FALSE)/(((1+0.01*VLOOKUP($L27,$M$5:$N$12,2,FALSE))+(0.01*VLOOKUP($Q$22,$R$5:$S$13,2,FALSE)))*(1+0.01*VLOOKUP(T$24,$F$5:$G$21,2,FALSE)))</f>
        <v>11.038142620232172</v>
      </c>
      <c r="U27" s="32">
        <f>+VLOOKUP($N$22,$A$5:$B$13,2,FALSE)/(((1+0.01*VLOOKUP($L27,$M$5:$N$12,2,FALSE))+(0.01*VLOOKUP($Q$22,$R$5:$S$13,2,FALSE)))*(1+0.01*VLOOKUP(U$24,$F$5:$G$21,2,FALSE)))</f>
        <v>11.038142620232172</v>
      </c>
      <c r="V27" s="32">
        <f>+VLOOKUP($N$22,$A$5:$B$13,2,FALSE)/(((1+0.01*VLOOKUP($L27,$M$5:$N$12,2,FALSE))+(0.01*VLOOKUP($Q$22,$R$5:$S$13,2,FALSE)))*(1+0.01*VLOOKUP(V$24,$F$5:$G$21,2,FALSE)))</f>
        <v>11.038142620232172</v>
      </c>
      <c r="W27" s="32">
        <f>+VLOOKUP($N$22,$A$5:$B$13,2,FALSE)/(((1+0.01*VLOOKUP($L27,$M$5:$N$12,2,FALSE))+(0.01*VLOOKUP($Q$22,$R$5:$S$13,2,FALSE)))*(1+0.01*VLOOKUP(W$24,$F$5:$G$21,2,FALSE)))</f>
        <v>11.038142620232172</v>
      </c>
      <c r="X27" s="32">
        <f>+VLOOKUP($N$22,$A$5:$B$13,2,FALSE)/(((1+0.01*VLOOKUP($L27,$M$5:$N$12,2,FALSE))+(0.01*VLOOKUP($Q$22,$R$5:$S$13,2,FALSE)))*(1+0.01*VLOOKUP(X$24,$F$5:$G$21,2,FALSE)))</f>
        <v>10.490149724192277</v>
      </c>
      <c r="Y27" s="32">
        <f>+VLOOKUP($N$22,$A$5:$B$13,2,FALSE)/(((1+0.01*VLOOKUP($L27,$M$5:$N$12,2,FALSE))+(0.01*VLOOKUP($Q$22,$R$5:$S$13,2,FALSE)))*(1+0.01*VLOOKUP(Y$24,$F$5:$G$21,2,FALSE)))</f>
        <v>10.490149724192277</v>
      </c>
      <c r="Z27" s="32">
        <f>+VLOOKUP($N$22,$A$5:$B$13,2,FALSE)/(((1+0.01*VLOOKUP($L27,$M$5:$N$12,2,FALSE))+(0.01*VLOOKUP($Q$22,$R$5:$S$13,2,FALSE)))*(1+0.01*VLOOKUP(Z$24,$F$5:$G$21,2,FALSE)))</f>
        <v>10.490149724192277</v>
      </c>
      <c r="AA27" s="32">
        <f>+VLOOKUP($N$22,$A$5:$B$13,2,FALSE)/(((1+0.01*VLOOKUP($L27,$M$5:$N$12,2,FALSE))+(0.01*VLOOKUP($Q$22,$R$5:$S$13,2,FALSE)))*(1+0.01*VLOOKUP(AA$24,$F$5:$G$21,2,FALSE)))</f>
        <v>10.490149724192277</v>
      </c>
      <c r="AB27" s="32">
        <f>+VLOOKUP($N$22,$A$5:$B$13,2,FALSE)/(((1+0.01*VLOOKUP($L27,$M$5:$N$12,2,FALSE))+(0.01*VLOOKUP($Q$22,$R$5:$S$13,2,FALSE)))*(1+0.01*VLOOKUP(AB$24,$F$5:$G$21,2,FALSE)))</f>
        <v>10.490149724192277</v>
      </c>
      <c r="AC27" s="37">
        <f>+VLOOKUP($N$22,$A$5:$B$13,2,FALSE)/(((1+0.01*VLOOKUP($L27,$M$5:$N$12,2,FALSE))+(0.01*VLOOKUP($Q$22,$R$5:$S$13,2,FALSE)))*(1+0.01*VLOOKUP(AC$24,$F$5:$G$21,2,FALSE)))</f>
        <v>10.490149724192277</v>
      </c>
    </row>
    <row r="28" spans="6:29">
      <c r="K28" s="24"/>
      <c r="L28" s="27">
        <v>3200</v>
      </c>
      <c r="M28" s="36">
        <f>+VLOOKUP($N$22,$A$5:$B$13,2,FALSE)/(((1+0.01*VLOOKUP($L28,$M$5:$N$12,2,FALSE))+(0.01*VLOOKUP($Q$22,$R$5:$S$13,2,FALSE)))*(1+0.01*VLOOKUP(M$24,$F$5:$G$21,2,FALSE)))</f>
        <v>11.555555555555555</v>
      </c>
      <c r="N28" s="32">
        <f>+VLOOKUP($N$22,$A$5:$B$13,2,FALSE)/(((1+0.01*VLOOKUP($L28,$M$5:$N$12,2,FALSE))+(0.01*VLOOKUP($Q$22,$R$5:$S$13,2,FALSE)))*(1+0.01*VLOOKUP(N$24,$F$5:$G$21,2,FALSE)))</f>
        <v>11.555555555555555</v>
      </c>
      <c r="O28" s="32">
        <f>+VLOOKUP($N$22,$A$5:$B$13,2,FALSE)/(((1+0.01*VLOOKUP($L28,$M$5:$N$12,2,FALSE))+(0.01*VLOOKUP($Q$22,$R$5:$S$13,2,FALSE)))*(1+0.01*VLOOKUP(O$24,$F$5:$G$21,2,FALSE)))</f>
        <v>11.555555555555555</v>
      </c>
      <c r="P28" s="32">
        <f>+VLOOKUP($N$22,$A$5:$B$13,2,FALSE)/(((1+0.01*VLOOKUP($L28,$M$5:$N$12,2,FALSE))+(0.01*VLOOKUP($Q$22,$R$5:$S$13,2,FALSE)))*(1+0.01*VLOOKUP(P$24,$F$5:$G$21,2,FALSE)))</f>
        <v>11.555555555555555</v>
      </c>
      <c r="Q28" s="32">
        <f>+VLOOKUP($N$22,$A$5:$B$13,2,FALSE)/(((1+0.01*VLOOKUP($L28,$M$5:$N$12,2,FALSE))+(0.01*VLOOKUP($Q$22,$R$5:$S$13,2,FALSE)))*(1+0.01*VLOOKUP(Q$24,$F$5:$G$21,2,FALSE)))</f>
        <v>11.555555555555555</v>
      </c>
      <c r="R28" s="32">
        <f>+VLOOKUP($N$22,$A$5:$B$13,2,FALSE)/(((1+0.01*VLOOKUP($L28,$M$5:$N$12,2,FALSE))+(0.01*VLOOKUP($Q$22,$R$5:$S$13,2,FALSE)))*(1+0.01*VLOOKUP(R$24,$F$5:$G$21,2,FALSE)))</f>
        <v>11.555555555555555</v>
      </c>
      <c r="S28" s="32">
        <f>+VLOOKUP($N$22,$A$5:$B$13,2,FALSE)/(((1+0.01*VLOOKUP($L28,$M$5:$N$12,2,FALSE))+(0.01*VLOOKUP($Q$22,$R$5:$S$13,2,FALSE)))*(1+0.01*VLOOKUP(S$24,$F$5:$G$21,2,FALSE)))</f>
        <v>11.038142620232172</v>
      </c>
      <c r="T28" s="32">
        <f>+VLOOKUP($N$22,$A$5:$B$13,2,FALSE)/(((1+0.01*VLOOKUP($L28,$M$5:$N$12,2,FALSE))+(0.01*VLOOKUP($Q$22,$R$5:$S$13,2,FALSE)))*(1+0.01*VLOOKUP(T$24,$F$5:$G$21,2,FALSE)))</f>
        <v>11.038142620232172</v>
      </c>
      <c r="U28" s="32">
        <f>+VLOOKUP($N$22,$A$5:$B$13,2,FALSE)/(((1+0.01*VLOOKUP($L28,$M$5:$N$12,2,FALSE))+(0.01*VLOOKUP($Q$22,$R$5:$S$13,2,FALSE)))*(1+0.01*VLOOKUP(U$24,$F$5:$G$21,2,FALSE)))</f>
        <v>11.038142620232172</v>
      </c>
      <c r="V28" s="32">
        <f>+VLOOKUP($N$22,$A$5:$B$13,2,FALSE)/(((1+0.01*VLOOKUP($L28,$M$5:$N$12,2,FALSE))+(0.01*VLOOKUP($Q$22,$R$5:$S$13,2,FALSE)))*(1+0.01*VLOOKUP(V$24,$F$5:$G$21,2,FALSE)))</f>
        <v>11.038142620232172</v>
      </c>
      <c r="W28" s="32">
        <f>+VLOOKUP($N$22,$A$5:$B$13,2,FALSE)/(((1+0.01*VLOOKUP($L28,$M$5:$N$12,2,FALSE))+(0.01*VLOOKUP($Q$22,$R$5:$S$13,2,FALSE)))*(1+0.01*VLOOKUP(W$24,$F$5:$G$21,2,FALSE)))</f>
        <v>11.038142620232172</v>
      </c>
      <c r="X28" s="32">
        <f>+VLOOKUP($N$22,$A$5:$B$13,2,FALSE)/(((1+0.01*VLOOKUP($L28,$M$5:$N$12,2,FALSE))+(0.01*VLOOKUP($Q$22,$R$5:$S$13,2,FALSE)))*(1+0.01*VLOOKUP(X$24,$F$5:$G$21,2,FALSE)))</f>
        <v>10.490149724192277</v>
      </c>
      <c r="Y28" s="32">
        <f>+VLOOKUP($N$22,$A$5:$B$13,2,FALSE)/(((1+0.01*VLOOKUP($L28,$M$5:$N$12,2,FALSE))+(0.01*VLOOKUP($Q$22,$R$5:$S$13,2,FALSE)))*(1+0.01*VLOOKUP(Y$24,$F$5:$G$21,2,FALSE)))</f>
        <v>10.490149724192277</v>
      </c>
      <c r="Z28" s="32">
        <f>+VLOOKUP($N$22,$A$5:$B$13,2,FALSE)/(((1+0.01*VLOOKUP($L28,$M$5:$N$12,2,FALSE))+(0.01*VLOOKUP($Q$22,$R$5:$S$13,2,FALSE)))*(1+0.01*VLOOKUP(Z$24,$F$5:$G$21,2,FALSE)))</f>
        <v>10.490149724192277</v>
      </c>
      <c r="AA28" s="32">
        <f>+VLOOKUP($N$22,$A$5:$B$13,2,FALSE)/(((1+0.01*VLOOKUP($L28,$M$5:$N$12,2,FALSE))+(0.01*VLOOKUP($Q$22,$R$5:$S$13,2,FALSE)))*(1+0.01*VLOOKUP(AA$24,$F$5:$G$21,2,FALSE)))</f>
        <v>10.490149724192277</v>
      </c>
      <c r="AB28" s="32">
        <f>+VLOOKUP($N$22,$A$5:$B$13,2,FALSE)/(((1+0.01*VLOOKUP($L28,$M$5:$N$12,2,FALSE))+(0.01*VLOOKUP($Q$22,$R$5:$S$13,2,FALSE)))*(1+0.01*VLOOKUP(AB$24,$F$5:$G$21,2,FALSE)))</f>
        <v>10.490149724192277</v>
      </c>
      <c r="AC28" s="37">
        <f>+VLOOKUP($N$22,$A$5:$B$13,2,FALSE)/(((1+0.01*VLOOKUP($L28,$M$5:$N$12,2,FALSE))+(0.01*VLOOKUP($Q$22,$R$5:$S$13,2,FALSE)))*(1+0.01*VLOOKUP(AC$24,$F$5:$G$21,2,FALSE)))</f>
        <v>10.490149724192277</v>
      </c>
    </row>
    <row r="29" spans="6:29">
      <c r="K29" s="24"/>
      <c r="L29" s="27">
        <v>4000</v>
      </c>
      <c r="M29" s="36">
        <f>+VLOOKUP($N$22,$A$5:$B$13,2,FALSE)/(((1+0.01*VLOOKUP($L29,$M$5:$N$12,2,FALSE))+(0.01*VLOOKUP($Q$22,$R$5:$S$13,2,FALSE)))*(1+0.01*VLOOKUP(M$24,$F$5:$G$21,2,FALSE)))</f>
        <v>11.019867549668874</v>
      </c>
      <c r="N29" s="32">
        <f>+VLOOKUP($N$22,$A$5:$B$13,2,FALSE)/(((1+0.01*VLOOKUP($L29,$M$5:$N$12,2,FALSE))+(0.01*VLOOKUP($Q$22,$R$5:$S$13,2,FALSE)))*(1+0.01*VLOOKUP(N$24,$F$5:$G$21,2,FALSE)))</f>
        <v>11.019867549668874</v>
      </c>
      <c r="O29" s="32">
        <f>+VLOOKUP($N$22,$A$5:$B$13,2,FALSE)/(((1+0.01*VLOOKUP($L29,$M$5:$N$12,2,FALSE))+(0.01*VLOOKUP($Q$22,$R$5:$S$13,2,FALSE)))*(1+0.01*VLOOKUP(O$24,$F$5:$G$21,2,FALSE)))</f>
        <v>11.019867549668874</v>
      </c>
      <c r="P29" s="32">
        <f>+VLOOKUP($N$22,$A$5:$B$13,2,FALSE)/(((1+0.01*VLOOKUP($L29,$M$5:$N$12,2,FALSE))+(0.01*VLOOKUP($Q$22,$R$5:$S$13,2,FALSE)))*(1+0.01*VLOOKUP(P$24,$F$5:$G$21,2,FALSE)))</f>
        <v>11.019867549668874</v>
      </c>
      <c r="Q29" s="32">
        <f>+VLOOKUP($N$22,$A$5:$B$13,2,FALSE)/(((1+0.01*VLOOKUP($L29,$M$5:$N$12,2,FALSE))+(0.01*VLOOKUP($Q$22,$R$5:$S$13,2,FALSE)))*(1+0.01*VLOOKUP(Q$24,$F$5:$G$21,2,FALSE)))</f>
        <v>11.019867549668874</v>
      </c>
      <c r="R29" s="32">
        <f>+VLOOKUP($N$22,$A$5:$B$13,2,FALSE)/(((1+0.01*VLOOKUP($L29,$M$5:$N$12,2,FALSE))+(0.01*VLOOKUP($Q$22,$R$5:$S$13,2,FALSE)))*(1+0.01*VLOOKUP(R$24,$F$5:$G$21,2,FALSE)))</f>
        <v>11.019867549668874</v>
      </c>
      <c r="S29" s="32">
        <f>+VLOOKUP($N$22,$A$5:$B$13,2,FALSE)/(((1+0.01*VLOOKUP($L29,$M$5:$N$12,2,FALSE))+(0.01*VLOOKUP($Q$22,$R$5:$S$13,2,FALSE)))*(1+0.01*VLOOKUP(S$24,$F$5:$G$21,2,FALSE)))</f>
        <v>10.52644064445982</v>
      </c>
      <c r="T29" s="32">
        <f>+VLOOKUP($N$22,$A$5:$B$13,2,FALSE)/(((1+0.01*VLOOKUP($L29,$M$5:$N$12,2,FALSE))+(0.01*VLOOKUP($Q$22,$R$5:$S$13,2,FALSE)))*(1+0.01*VLOOKUP(T$24,$F$5:$G$21,2,FALSE)))</f>
        <v>10.52644064445982</v>
      </c>
      <c r="U29" s="32">
        <f>+VLOOKUP($N$22,$A$5:$B$13,2,FALSE)/(((1+0.01*VLOOKUP($L29,$M$5:$N$12,2,FALSE))+(0.01*VLOOKUP($Q$22,$R$5:$S$13,2,FALSE)))*(1+0.01*VLOOKUP(U$24,$F$5:$G$21,2,FALSE)))</f>
        <v>10.52644064445982</v>
      </c>
      <c r="V29" s="32">
        <f>+VLOOKUP($N$22,$A$5:$B$13,2,FALSE)/(((1+0.01*VLOOKUP($L29,$M$5:$N$12,2,FALSE))+(0.01*VLOOKUP($Q$22,$R$5:$S$13,2,FALSE)))*(1+0.01*VLOOKUP(V$24,$F$5:$G$21,2,FALSE)))</f>
        <v>10.52644064445982</v>
      </c>
      <c r="W29" s="32">
        <f>+VLOOKUP($N$22,$A$5:$B$13,2,FALSE)/(((1+0.01*VLOOKUP($L29,$M$5:$N$12,2,FALSE))+(0.01*VLOOKUP($Q$22,$R$5:$S$13,2,FALSE)))*(1+0.01*VLOOKUP(W$24,$F$5:$G$21,2,FALSE)))</f>
        <v>10.52644064445982</v>
      </c>
      <c r="X29" s="32">
        <f>+VLOOKUP($N$22,$A$5:$B$13,2,FALSE)/(((1+0.01*VLOOKUP($L29,$M$5:$N$12,2,FALSE))+(0.01*VLOOKUP($Q$22,$R$5:$S$13,2,FALSE)))*(1+0.01*VLOOKUP(X$24,$F$5:$G$21,2,FALSE)))</f>
        <v>10.003851392607205</v>
      </c>
      <c r="Y29" s="32">
        <f>+VLOOKUP($N$22,$A$5:$B$13,2,FALSE)/(((1+0.01*VLOOKUP($L29,$M$5:$N$12,2,FALSE))+(0.01*VLOOKUP($Q$22,$R$5:$S$13,2,FALSE)))*(1+0.01*VLOOKUP(Y$24,$F$5:$G$21,2,FALSE)))</f>
        <v>10.003851392607205</v>
      </c>
      <c r="Z29" s="32">
        <f>+VLOOKUP($N$22,$A$5:$B$13,2,FALSE)/(((1+0.01*VLOOKUP($L29,$M$5:$N$12,2,FALSE))+(0.01*VLOOKUP($Q$22,$R$5:$S$13,2,FALSE)))*(1+0.01*VLOOKUP(Z$24,$F$5:$G$21,2,FALSE)))</f>
        <v>10.003851392607205</v>
      </c>
      <c r="AA29" s="32">
        <f>+VLOOKUP($N$22,$A$5:$B$13,2,FALSE)/(((1+0.01*VLOOKUP($L29,$M$5:$N$12,2,FALSE))+(0.01*VLOOKUP($Q$22,$R$5:$S$13,2,FALSE)))*(1+0.01*VLOOKUP(AA$24,$F$5:$G$21,2,FALSE)))</f>
        <v>10.003851392607205</v>
      </c>
      <c r="AB29" s="32">
        <f>+VLOOKUP($N$22,$A$5:$B$13,2,FALSE)/(((1+0.01*VLOOKUP($L29,$M$5:$N$12,2,FALSE))+(0.01*VLOOKUP($Q$22,$R$5:$S$13,2,FALSE)))*(1+0.01*VLOOKUP(AB$24,$F$5:$G$21,2,FALSE)))</f>
        <v>10.003851392607205</v>
      </c>
      <c r="AC29" s="37">
        <f>+VLOOKUP($N$22,$A$5:$B$13,2,FALSE)/(((1+0.01*VLOOKUP($L29,$M$5:$N$12,2,FALSE))+(0.01*VLOOKUP($Q$22,$R$5:$S$13,2,FALSE)))*(1+0.01*VLOOKUP(AC$24,$F$5:$G$21,2,FALSE)))</f>
        <v>10.003851392607205</v>
      </c>
    </row>
    <row r="30" spans="6:29">
      <c r="K30" s="24"/>
      <c r="L30" s="27">
        <v>4800</v>
      </c>
      <c r="M30" s="36">
        <f>+VLOOKUP($N$22,$A$5:$B$13,2,FALSE)/(((1+0.01*VLOOKUP($L30,$M$5:$N$12,2,FALSE))+(0.01*VLOOKUP($Q$22,$R$5:$S$13,2,FALSE)))*(1+0.01*VLOOKUP(M$24,$F$5:$G$21,2,FALSE)))</f>
        <v>11.019867549668874</v>
      </c>
      <c r="N30" s="32">
        <f>+VLOOKUP($N$22,$A$5:$B$13,2,FALSE)/(((1+0.01*VLOOKUP($L30,$M$5:$N$12,2,FALSE))+(0.01*VLOOKUP($Q$22,$R$5:$S$13,2,FALSE)))*(1+0.01*VLOOKUP(N$24,$F$5:$G$21,2,FALSE)))</f>
        <v>11.019867549668874</v>
      </c>
      <c r="O30" s="32">
        <f>+VLOOKUP($N$22,$A$5:$B$13,2,FALSE)/(((1+0.01*VLOOKUP($L30,$M$5:$N$12,2,FALSE))+(0.01*VLOOKUP($Q$22,$R$5:$S$13,2,FALSE)))*(1+0.01*VLOOKUP(O$24,$F$5:$G$21,2,FALSE)))</f>
        <v>11.019867549668874</v>
      </c>
      <c r="P30" s="32">
        <f>+VLOOKUP($N$22,$A$5:$B$13,2,FALSE)/(((1+0.01*VLOOKUP($L30,$M$5:$N$12,2,FALSE))+(0.01*VLOOKUP($Q$22,$R$5:$S$13,2,FALSE)))*(1+0.01*VLOOKUP(P$24,$F$5:$G$21,2,FALSE)))</f>
        <v>11.019867549668874</v>
      </c>
      <c r="Q30" s="32">
        <f>+VLOOKUP($N$22,$A$5:$B$13,2,FALSE)/(((1+0.01*VLOOKUP($L30,$M$5:$N$12,2,FALSE))+(0.01*VLOOKUP($Q$22,$R$5:$S$13,2,FALSE)))*(1+0.01*VLOOKUP(Q$24,$F$5:$G$21,2,FALSE)))</f>
        <v>11.019867549668874</v>
      </c>
      <c r="R30" s="32">
        <f>+VLOOKUP($N$22,$A$5:$B$13,2,FALSE)/(((1+0.01*VLOOKUP($L30,$M$5:$N$12,2,FALSE))+(0.01*VLOOKUP($Q$22,$R$5:$S$13,2,FALSE)))*(1+0.01*VLOOKUP(R$24,$F$5:$G$21,2,FALSE)))</f>
        <v>11.019867549668874</v>
      </c>
      <c r="S30" s="32">
        <f>+VLOOKUP($N$22,$A$5:$B$13,2,FALSE)/(((1+0.01*VLOOKUP($L30,$M$5:$N$12,2,FALSE))+(0.01*VLOOKUP($Q$22,$R$5:$S$13,2,FALSE)))*(1+0.01*VLOOKUP(S$24,$F$5:$G$21,2,FALSE)))</f>
        <v>10.52644064445982</v>
      </c>
      <c r="T30" s="32">
        <f>+VLOOKUP($N$22,$A$5:$B$13,2,FALSE)/(((1+0.01*VLOOKUP($L30,$M$5:$N$12,2,FALSE))+(0.01*VLOOKUP($Q$22,$R$5:$S$13,2,FALSE)))*(1+0.01*VLOOKUP(T$24,$F$5:$G$21,2,FALSE)))</f>
        <v>10.52644064445982</v>
      </c>
      <c r="U30" s="32">
        <f>+VLOOKUP($N$22,$A$5:$B$13,2,FALSE)/(((1+0.01*VLOOKUP($L30,$M$5:$N$12,2,FALSE))+(0.01*VLOOKUP($Q$22,$R$5:$S$13,2,FALSE)))*(1+0.01*VLOOKUP(U$24,$F$5:$G$21,2,FALSE)))</f>
        <v>10.52644064445982</v>
      </c>
      <c r="V30" s="32">
        <f>+VLOOKUP($N$22,$A$5:$B$13,2,FALSE)/(((1+0.01*VLOOKUP($L30,$M$5:$N$12,2,FALSE))+(0.01*VLOOKUP($Q$22,$R$5:$S$13,2,FALSE)))*(1+0.01*VLOOKUP(V$24,$F$5:$G$21,2,FALSE)))</f>
        <v>10.52644064445982</v>
      </c>
      <c r="W30" s="32">
        <f>+VLOOKUP($N$22,$A$5:$B$13,2,FALSE)/(((1+0.01*VLOOKUP($L30,$M$5:$N$12,2,FALSE))+(0.01*VLOOKUP($Q$22,$R$5:$S$13,2,FALSE)))*(1+0.01*VLOOKUP(W$24,$F$5:$G$21,2,FALSE)))</f>
        <v>10.52644064445982</v>
      </c>
      <c r="X30" s="32">
        <f>+VLOOKUP($N$22,$A$5:$B$13,2,FALSE)/(((1+0.01*VLOOKUP($L30,$M$5:$N$12,2,FALSE))+(0.01*VLOOKUP($Q$22,$R$5:$S$13,2,FALSE)))*(1+0.01*VLOOKUP(X$24,$F$5:$G$21,2,FALSE)))</f>
        <v>10.003851392607205</v>
      </c>
      <c r="Y30" s="32">
        <f>+VLOOKUP($N$22,$A$5:$B$13,2,FALSE)/(((1+0.01*VLOOKUP($L30,$M$5:$N$12,2,FALSE))+(0.01*VLOOKUP($Q$22,$R$5:$S$13,2,FALSE)))*(1+0.01*VLOOKUP(Y$24,$F$5:$G$21,2,FALSE)))</f>
        <v>10.003851392607205</v>
      </c>
      <c r="Z30" s="32">
        <f>+VLOOKUP($N$22,$A$5:$B$13,2,FALSE)/(((1+0.01*VLOOKUP($L30,$M$5:$N$12,2,FALSE))+(0.01*VLOOKUP($Q$22,$R$5:$S$13,2,FALSE)))*(1+0.01*VLOOKUP(Z$24,$F$5:$G$21,2,FALSE)))</f>
        <v>10.003851392607205</v>
      </c>
      <c r="AA30" s="32">
        <f>+VLOOKUP($N$22,$A$5:$B$13,2,FALSE)/(((1+0.01*VLOOKUP($L30,$M$5:$N$12,2,FALSE))+(0.01*VLOOKUP($Q$22,$R$5:$S$13,2,FALSE)))*(1+0.01*VLOOKUP(AA$24,$F$5:$G$21,2,FALSE)))</f>
        <v>10.003851392607205</v>
      </c>
      <c r="AB30" s="32">
        <f>+VLOOKUP($N$22,$A$5:$B$13,2,FALSE)/(((1+0.01*VLOOKUP($L30,$M$5:$N$12,2,FALSE))+(0.01*VLOOKUP($Q$22,$R$5:$S$13,2,FALSE)))*(1+0.01*VLOOKUP(AB$24,$F$5:$G$21,2,FALSE)))</f>
        <v>10.003851392607205</v>
      </c>
      <c r="AC30" s="37">
        <f>+VLOOKUP($N$22,$A$5:$B$13,2,FALSE)/(((1+0.01*VLOOKUP($L30,$M$5:$N$12,2,FALSE))+(0.01*VLOOKUP($Q$22,$R$5:$S$13,2,FALSE)))*(1+0.01*VLOOKUP(AC$24,$F$5:$G$21,2,FALSE)))</f>
        <v>10.003851392607205</v>
      </c>
    </row>
    <row r="31" spans="6:29">
      <c r="K31" s="24"/>
      <c r="L31" s="27">
        <v>5600</v>
      </c>
      <c r="M31" s="36">
        <f>+VLOOKUP($N$22,$A$5:$B$13,2,FALSE)/(((1+0.01*VLOOKUP($L31,$M$5:$N$12,2,FALSE))+(0.01*VLOOKUP($Q$22,$R$5:$S$13,2,FALSE)))*(1+0.01*VLOOKUP(M$24,$F$5:$G$21,2,FALSE)))</f>
        <v>10.598726114649681</v>
      </c>
      <c r="N31" s="32">
        <f>+VLOOKUP($N$22,$A$5:$B$13,2,FALSE)/(((1+0.01*VLOOKUP($L31,$M$5:$N$12,2,FALSE))+(0.01*VLOOKUP($Q$22,$R$5:$S$13,2,FALSE)))*(1+0.01*VLOOKUP(N$24,$F$5:$G$21,2,FALSE)))</f>
        <v>10.598726114649681</v>
      </c>
      <c r="O31" s="32">
        <f>+VLOOKUP($N$22,$A$5:$B$13,2,FALSE)/(((1+0.01*VLOOKUP($L31,$M$5:$N$12,2,FALSE))+(0.01*VLOOKUP($Q$22,$R$5:$S$13,2,FALSE)))*(1+0.01*VLOOKUP(O$24,$F$5:$G$21,2,FALSE)))</f>
        <v>10.598726114649681</v>
      </c>
      <c r="P31" s="32">
        <f>+VLOOKUP($N$22,$A$5:$B$13,2,FALSE)/(((1+0.01*VLOOKUP($L31,$M$5:$N$12,2,FALSE))+(0.01*VLOOKUP($Q$22,$R$5:$S$13,2,FALSE)))*(1+0.01*VLOOKUP(P$24,$F$5:$G$21,2,FALSE)))</f>
        <v>10.598726114649681</v>
      </c>
      <c r="Q31" s="32">
        <f>+VLOOKUP($N$22,$A$5:$B$13,2,FALSE)/(((1+0.01*VLOOKUP($L31,$M$5:$N$12,2,FALSE))+(0.01*VLOOKUP($Q$22,$R$5:$S$13,2,FALSE)))*(1+0.01*VLOOKUP(Q$24,$F$5:$G$21,2,FALSE)))</f>
        <v>10.598726114649681</v>
      </c>
      <c r="R31" s="32">
        <f>+VLOOKUP($N$22,$A$5:$B$13,2,FALSE)/(((1+0.01*VLOOKUP($L31,$M$5:$N$12,2,FALSE))+(0.01*VLOOKUP($Q$22,$R$5:$S$13,2,FALSE)))*(1+0.01*VLOOKUP(R$24,$F$5:$G$21,2,FALSE)))</f>
        <v>10.598726114649681</v>
      </c>
      <c r="S31" s="32">
        <f>+VLOOKUP($N$22,$A$5:$B$13,2,FALSE)/(((1+0.01*VLOOKUP($L31,$M$5:$N$12,2,FALSE))+(0.01*VLOOKUP($Q$22,$R$5:$S$13,2,FALSE)))*(1+0.01*VLOOKUP(S$24,$F$5:$G$21,2,FALSE)))</f>
        <v>10.124156288620592</v>
      </c>
      <c r="T31" s="32">
        <f>+VLOOKUP($N$22,$A$5:$B$13,2,FALSE)/(((1+0.01*VLOOKUP($L31,$M$5:$N$12,2,FALSE))+(0.01*VLOOKUP($Q$22,$R$5:$S$13,2,FALSE)))*(1+0.01*VLOOKUP(T$24,$F$5:$G$21,2,FALSE)))</f>
        <v>10.124156288620592</v>
      </c>
      <c r="U31" s="32">
        <f>+VLOOKUP($N$22,$A$5:$B$13,2,FALSE)/(((1+0.01*VLOOKUP($L31,$M$5:$N$12,2,FALSE))+(0.01*VLOOKUP($Q$22,$R$5:$S$13,2,FALSE)))*(1+0.01*VLOOKUP(U$24,$F$5:$G$21,2,FALSE)))</f>
        <v>10.124156288620592</v>
      </c>
      <c r="V31" s="32">
        <f>+VLOOKUP($N$22,$A$5:$B$13,2,FALSE)/(((1+0.01*VLOOKUP($L31,$M$5:$N$12,2,FALSE))+(0.01*VLOOKUP($Q$22,$R$5:$S$13,2,FALSE)))*(1+0.01*VLOOKUP(V$24,$F$5:$G$21,2,FALSE)))</f>
        <v>10.124156288620592</v>
      </c>
      <c r="W31" s="32">
        <f>+VLOOKUP($N$22,$A$5:$B$13,2,FALSE)/(((1+0.01*VLOOKUP($L31,$M$5:$N$12,2,FALSE))+(0.01*VLOOKUP($Q$22,$R$5:$S$13,2,FALSE)))*(1+0.01*VLOOKUP(W$24,$F$5:$G$21,2,FALSE)))</f>
        <v>10.124156288620592</v>
      </c>
      <c r="X31" s="32">
        <f>+VLOOKUP($N$22,$A$5:$B$13,2,FALSE)/(((1+0.01*VLOOKUP($L31,$M$5:$N$12,2,FALSE))+(0.01*VLOOKUP($Q$22,$R$5:$S$13,2,FALSE)))*(1+0.01*VLOOKUP(X$24,$F$5:$G$21,2,FALSE)))</f>
        <v>9.6215386005330448</v>
      </c>
      <c r="Y31" s="32">
        <f>+VLOOKUP($N$22,$A$5:$B$13,2,FALSE)/(((1+0.01*VLOOKUP($L31,$M$5:$N$12,2,FALSE))+(0.01*VLOOKUP($Q$22,$R$5:$S$13,2,FALSE)))*(1+0.01*VLOOKUP(Y$24,$F$5:$G$21,2,FALSE)))</f>
        <v>9.6215386005330448</v>
      </c>
      <c r="Z31" s="32">
        <f>+VLOOKUP($N$22,$A$5:$B$13,2,FALSE)/(((1+0.01*VLOOKUP($L31,$M$5:$N$12,2,FALSE))+(0.01*VLOOKUP($Q$22,$R$5:$S$13,2,FALSE)))*(1+0.01*VLOOKUP(Z$24,$F$5:$G$21,2,FALSE)))</f>
        <v>9.6215386005330448</v>
      </c>
      <c r="AA31" s="32">
        <f>+VLOOKUP($N$22,$A$5:$B$13,2,FALSE)/(((1+0.01*VLOOKUP($L31,$M$5:$N$12,2,FALSE))+(0.01*VLOOKUP($Q$22,$R$5:$S$13,2,FALSE)))*(1+0.01*VLOOKUP(AA$24,$F$5:$G$21,2,FALSE)))</f>
        <v>9.6215386005330448</v>
      </c>
      <c r="AB31" s="32">
        <f>+VLOOKUP($N$22,$A$5:$B$13,2,FALSE)/(((1+0.01*VLOOKUP($L31,$M$5:$N$12,2,FALSE))+(0.01*VLOOKUP($Q$22,$R$5:$S$13,2,FALSE)))*(1+0.01*VLOOKUP(AB$24,$F$5:$G$21,2,FALSE)))</f>
        <v>9.6215386005330448</v>
      </c>
      <c r="AC31" s="37">
        <f>+VLOOKUP($N$22,$A$5:$B$13,2,FALSE)/(((1+0.01*VLOOKUP($L31,$M$5:$N$12,2,FALSE))+(0.01*VLOOKUP($Q$22,$R$5:$S$13,2,FALSE)))*(1+0.01*VLOOKUP(AC$24,$F$5:$G$21,2,FALSE)))</f>
        <v>9.6215386005330448</v>
      </c>
    </row>
    <row r="32" spans="6:29" ht="15.75" thickBot="1">
      <c r="K32" s="25"/>
      <c r="L32" s="28">
        <v>6400</v>
      </c>
      <c r="M32" s="38">
        <f>+VLOOKUP($N$22,$A$5:$B$13,2,FALSE)/(((1+0.01*VLOOKUP($L32,$M$5:$N$12,2,FALSE))+(0.01*VLOOKUP($Q$22,$R$5:$S$13,2,FALSE)))*(1+0.01*VLOOKUP(M$24,$F$5:$G$21,2,FALSE)))</f>
        <v>10.598726114649681</v>
      </c>
      <c r="N32" s="39">
        <f>+VLOOKUP($N$22,$A$5:$B$13,2,FALSE)/(((1+0.01*VLOOKUP($L32,$M$5:$N$12,2,FALSE))+(0.01*VLOOKUP($Q$22,$R$5:$S$13,2,FALSE)))*(1+0.01*VLOOKUP(N$24,$F$5:$G$21,2,FALSE)))</f>
        <v>10.598726114649681</v>
      </c>
      <c r="O32" s="39">
        <f>+VLOOKUP($N$22,$A$5:$B$13,2,FALSE)/(((1+0.01*VLOOKUP($L32,$M$5:$N$12,2,FALSE))+(0.01*VLOOKUP($Q$22,$R$5:$S$13,2,FALSE)))*(1+0.01*VLOOKUP(O$24,$F$5:$G$21,2,FALSE)))</f>
        <v>10.598726114649681</v>
      </c>
      <c r="P32" s="39">
        <f>+VLOOKUP($N$22,$A$5:$B$13,2,FALSE)/(((1+0.01*VLOOKUP($L32,$M$5:$N$12,2,FALSE))+(0.01*VLOOKUP($Q$22,$R$5:$S$13,2,FALSE)))*(1+0.01*VLOOKUP(P$24,$F$5:$G$21,2,FALSE)))</f>
        <v>10.598726114649681</v>
      </c>
      <c r="Q32" s="39">
        <f>+VLOOKUP($N$22,$A$5:$B$13,2,FALSE)/(((1+0.01*VLOOKUP($L32,$M$5:$N$12,2,FALSE))+(0.01*VLOOKUP($Q$22,$R$5:$S$13,2,FALSE)))*(1+0.01*VLOOKUP(Q$24,$F$5:$G$21,2,FALSE)))</f>
        <v>10.598726114649681</v>
      </c>
      <c r="R32" s="39">
        <f>+VLOOKUP($N$22,$A$5:$B$13,2,FALSE)/(((1+0.01*VLOOKUP($L32,$M$5:$N$12,2,FALSE))+(0.01*VLOOKUP($Q$22,$R$5:$S$13,2,FALSE)))*(1+0.01*VLOOKUP(R$24,$F$5:$G$21,2,FALSE)))</f>
        <v>10.598726114649681</v>
      </c>
      <c r="S32" s="39">
        <f>+VLOOKUP($N$22,$A$5:$B$13,2,FALSE)/(((1+0.01*VLOOKUP($L32,$M$5:$N$12,2,FALSE))+(0.01*VLOOKUP($Q$22,$R$5:$S$13,2,FALSE)))*(1+0.01*VLOOKUP(S$24,$F$5:$G$21,2,FALSE)))</f>
        <v>10.124156288620592</v>
      </c>
      <c r="T32" s="39">
        <f>+VLOOKUP($N$22,$A$5:$B$13,2,FALSE)/(((1+0.01*VLOOKUP($L32,$M$5:$N$12,2,FALSE))+(0.01*VLOOKUP($Q$22,$R$5:$S$13,2,FALSE)))*(1+0.01*VLOOKUP(T$24,$F$5:$G$21,2,FALSE)))</f>
        <v>10.124156288620592</v>
      </c>
      <c r="U32" s="39">
        <f>+VLOOKUP($N$22,$A$5:$B$13,2,FALSE)/(((1+0.01*VLOOKUP($L32,$M$5:$N$12,2,FALSE))+(0.01*VLOOKUP($Q$22,$R$5:$S$13,2,FALSE)))*(1+0.01*VLOOKUP(U$24,$F$5:$G$21,2,FALSE)))</f>
        <v>10.124156288620592</v>
      </c>
      <c r="V32" s="39">
        <f>+VLOOKUP($N$22,$A$5:$B$13,2,FALSE)/(((1+0.01*VLOOKUP($L32,$M$5:$N$12,2,FALSE))+(0.01*VLOOKUP($Q$22,$R$5:$S$13,2,FALSE)))*(1+0.01*VLOOKUP(V$24,$F$5:$G$21,2,FALSE)))</f>
        <v>10.124156288620592</v>
      </c>
      <c r="W32" s="39">
        <f>+VLOOKUP($N$22,$A$5:$B$13,2,FALSE)/(((1+0.01*VLOOKUP($L32,$M$5:$N$12,2,FALSE))+(0.01*VLOOKUP($Q$22,$R$5:$S$13,2,FALSE)))*(1+0.01*VLOOKUP(W$24,$F$5:$G$21,2,FALSE)))</f>
        <v>10.124156288620592</v>
      </c>
      <c r="X32" s="39">
        <f>+VLOOKUP($N$22,$A$5:$B$13,2,FALSE)/(((1+0.01*VLOOKUP($L32,$M$5:$N$12,2,FALSE))+(0.01*VLOOKUP($Q$22,$R$5:$S$13,2,FALSE)))*(1+0.01*VLOOKUP(X$24,$F$5:$G$21,2,FALSE)))</f>
        <v>9.6215386005330448</v>
      </c>
      <c r="Y32" s="39">
        <f>+VLOOKUP($N$22,$A$5:$B$13,2,FALSE)/(((1+0.01*VLOOKUP($L32,$M$5:$N$12,2,FALSE))+(0.01*VLOOKUP($Q$22,$R$5:$S$13,2,FALSE)))*(1+0.01*VLOOKUP(Y$24,$F$5:$G$21,2,FALSE)))</f>
        <v>9.6215386005330448</v>
      </c>
      <c r="Z32" s="39">
        <f>+VLOOKUP($N$22,$A$5:$B$13,2,FALSE)/(((1+0.01*VLOOKUP($L32,$M$5:$N$12,2,FALSE))+(0.01*VLOOKUP($Q$22,$R$5:$S$13,2,FALSE)))*(1+0.01*VLOOKUP(Z$24,$F$5:$G$21,2,FALSE)))</f>
        <v>9.6215386005330448</v>
      </c>
      <c r="AA32" s="39">
        <f>+VLOOKUP($N$22,$A$5:$B$13,2,FALSE)/(((1+0.01*VLOOKUP($L32,$M$5:$N$12,2,FALSE))+(0.01*VLOOKUP($Q$22,$R$5:$S$13,2,FALSE)))*(1+0.01*VLOOKUP(AA$24,$F$5:$G$21,2,FALSE)))</f>
        <v>9.6215386005330448</v>
      </c>
      <c r="AB32" s="39">
        <f>+VLOOKUP($N$22,$A$5:$B$13,2,FALSE)/(((1+0.01*VLOOKUP($L32,$M$5:$N$12,2,FALSE))+(0.01*VLOOKUP($Q$22,$R$5:$S$13,2,FALSE)))*(1+0.01*VLOOKUP(AB$24,$F$5:$G$21,2,FALSE)))</f>
        <v>9.6215386005330448</v>
      </c>
      <c r="AC32" s="40">
        <f>+VLOOKUP($N$22,$A$5:$B$13,2,FALSE)/(((1+0.01*VLOOKUP($L32,$M$5:$N$12,2,FALSE))+(0.01*VLOOKUP($Q$22,$R$5:$S$13,2,FALSE)))*(1+0.01*VLOOKUP(AC$24,$F$5:$G$21,2,FALSE)))</f>
        <v>9.6215386005330448</v>
      </c>
    </row>
  </sheetData>
  <mergeCells count="2">
    <mergeCell ref="M23:AC23"/>
    <mergeCell ref="K25:K32"/>
  </mergeCells>
  <conditionalFormatting sqref="A5:A13">
    <cfRule type="cellIs" dxfId="3" priority="2" operator="equal">
      <formula>$N$23</formula>
    </cfRule>
  </conditionalFormatting>
  <conditionalFormatting sqref="R5:R13">
    <cfRule type="cellIs" dxfId="2" priority="1" operator="equal">
      <formula>$Q$23</formula>
    </cfRule>
  </conditionalFormatting>
  <dataValidations count="2">
    <dataValidation type="list" allowBlank="1" showInputMessage="1" showErrorMessage="1" sqref="N22">
      <formula1>$A$5:$A$13</formula1>
    </dataValidation>
    <dataValidation type="list" allowBlank="1" showInputMessage="1" showErrorMessage="1" sqref="Q22">
      <formula1>$R$5:$R$13</formula1>
    </dataValidation>
  </dataValidation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CKUL-NA</vt:lpstr>
      <vt:lpstr>CKUM-SC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</dc:creator>
  <cp:lastModifiedBy>Greg</cp:lastModifiedBy>
  <dcterms:created xsi:type="dcterms:W3CDTF">2010-07-31T07:56:23Z</dcterms:created>
  <dcterms:modified xsi:type="dcterms:W3CDTF">2010-08-08T01:52:00Z</dcterms:modified>
</cp:coreProperties>
</file>